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5" yWindow="3645" windowWidth="20505" windowHeight="3960" tabRatio="622"/>
  </bookViews>
  <sheets>
    <sheet name="Greek Equities Estimates VRS" sheetId="4" r:id="rId1"/>
    <sheet name="Blank" sheetId="7" r:id="rId2"/>
  </sheets>
  <calcPr calcId="124519"/>
</workbook>
</file>

<file path=xl/calcChain.xml><?xml version="1.0" encoding="utf-8"?>
<calcChain xmlns="http://schemas.openxmlformats.org/spreadsheetml/2006/main">
  <c r="CA8" i="4"/>
  <c r="CA9"/>
  <c r="CA10"/>
  <c r="CA11"/>
  <c r="CA12"/>
  <c r="CA13"/>
  <c r="CA14"/>
  <c r="CA15"/>
  <c r="CA16"/>
  <c r="CA17"/>
  <c r="CA18"/>
  <c r="CA19"/>
  <c r="CA20"/>
  <c r="CA21"/>
  <c r="CA22"/>
  <c r="CA23"/>
  <c r="CA24"/>
  <c r="CA25"/>
  <c r="CA26"/>
  <c r="CA27"/>
  <c r="CA28"/>
  <c r="CA29"/>
  <c r="CA30"/>
  <c r="CA31"/>
  <c r="CA32"/>
  <c r="BT8"/>
  <c r="BT9"/>
  <c r="BT10"/>
  <c r="BT11"/>
  <c r="BT12"/>
  <c r="BT13"/>
  <c r="BT14"/>
  <c r="BT15"/>
  <c r="BT16"/>
  <c r="BT17"/>
  <c r="BT18"/>
  <c r="BT19"/>
  <c r="BT20"/>
  <c r="BT21"/>
  <c r="BT22"/>
  <c r="BT23"/>
  <c r="BT24"/>
  <c r="BT25"/>
  <c r="BT26"/>
  <c r="BT27"/>
  <c r="BT28"/>
  <c r="BT29"/>
  <c r="BT30"/>
  <c r="BT31"/>
  <c r="BT32"/>
  <c r="BM8"/>
  <c r="BM9"/>
  <c r="BM10"/>
  <c r="BM11"/>
  <c r="BM12"/>
  <c r="BM13"/>
  <c r="BM14"/>
  <c r="BM15"/>
  <c r="BM16"/>
  <c r="BM17"/>
  <c r="BM18"/>
  <c r="BM19"/>
  <c r="BM20"/>
  <c r="BM21"/>
  <c r="BM22"/>
  <c r="BM23"/>
  <c r="BM24"/>
  <c r="BM25"/>
  <c r="BM26"/>
  <c r="BM27"/>
  <c r="BM28"/>
  <c r="BM29"/>
  <c r="BM30"/>
  <c r="BM31"/>
  <c r="BM32"/>
  <c r="AQ32"/>
  <c r="AP32"/>
  <c r="AO32"/>
  <c r="AN32"/>
  <c r="AM32"/>
  <c r="AQ31"/>
  <c r="AP31"/>
  <c r="AO31"/>
  <c r="AN31"/>
  <c r="AM31"/>
  <c r="AQ30"/>
  <c r="AP30"/>
  <c r="AO30"/>
  <c r="AN30"/>
  <c r="AM30"/>
  <c r="AQ29"/>
  <c r="AP29"/>
  <c r="AO29"/>
  <c r="AN29"/>
  <c r="AM29"/>
  <c r="AQ28"/>
  <c r="AP28"/>
  <c r="AO28"/>
  <c r="AN28"/>
  <c r="AM28"/>
  <c r="AQ27"/>
  <c r="AP27"/>
  <c r="AO27"/>
  <c r="AN27"/>
  <c r="AM27"/>
  <c r="AQ26"/>
  <c r="AP26"/>
  <c r="AO26"/>
  <c r="AN26"/>
  <c r="AM26"/>
  <c r="AQ25"/>
  <c r="AP25"/>
  <c r="AO25"/>
  <c r="AN25"/>
  <c r="AM25"/>
  <c r="AQ24"/>
  <c r="AP24"/>
  <c r="AO24"/>
  <c r="AN24"/>
  <c r="AM24"/>
  <c r="AQ23"/>
  <c r="AP23"/>
  <c r="AO23"/>
  <c r="AN23"/>
  <c r="AM23"/>
  <c r="AQ22"/>
  <c r="AP22"/>
  <c r="AO22"/>
  <c r="AN22"/>
  <c r="AM22"/>
  <c r="AQ21"/>
  <c r="AP21"/>
  <c r="AO21"/>
  <c r="AN21"/>
  <c r="AM21"/>
  <c r="AQ20"/>
  <c r="AP20"/>
  <c r="AO20"/>
  <c r="AN20"/>
  <c r="AM20"/>
  <c r="AQ19"/>
  <c r="AP19"/>
  <c r="AO19"/>
  <c r="AN19"/>
  <c r="AM19"/>
  <c r="AQ18"/>
  <c r="AP18"/>
  <c r="AO18"/>
  <c r="AN18"/>
  <c r="AM18"/>
  <c r="AQ17"/>
  <c r="AP17"/>
  <c r="AO17"/>
  <c r="AN17"/>
  <c r="AM17"/>
  <c r="AQ16"/>
  <c r="AP16"/>
  <c r="AO16"/>
  <c r="AN16"/>
  <c r="AM16"/>
  <c r="AQ15"/>
  <c r="AP15"/>
  <c r="AO15"/>
  <c r="AN15"/>
  <c r="AM15"/>
  <c r="AQ14"/>
  <c r="AP14"/>
  <c r="AO14"/>
  <c r="AN14"/>
  <c r="AM14"/>
  <c r="AQ13"/>
  <c r="AP13"/>
  <c r="AO13"/>
  <c r="AN13"/>
  <c r="AM13"/>
  <c r="AQ12"/>
  <c r="AP12"/>
  <c r="AO12"/>
  <c r="AN12"/>
  <c r="AM12"/>
  <c r="AQ11"/>
  <c r="AP11"/>
  <c r="AO11"/>
  <c r="AN11"/>
  <c r="AM11"/>
  <c r="AQ10"/>
  <c r="AP10"/>
  <c r="AO10"/>
  <c r="AN10"/>
  <c r="AM10"/>
  <c r="AQ9"/>
  <c r="AP9"/>
  <c r="AO9"/>
  <c r="AN9"/>
  <c r="AM9"/>
  <c r="AQ8"/>
  <c r="AP8"/>
  <c r="AO8"/>
  <c r="AN8"/>
  <c r="AM8"/>
  <c r="AL26"/>
  <c r="AL25"/>
  <c r="AL24"/>
  <c r="AL23"/>
  <c r="AL22"/>
  <c r="AL20"/>
  <c r="AL19"/>
  <c r="AL14"/>
  <c r="AL12"/>
  <c r="AL8"/>
  <c r="O8"/>
  <c r="O9"/>
  <c r="O10"/>
  <c r="O11"/>
  <c r="O12"/>
  <c r="O13"/>
  <c r="O14"/>
  <c r="O15"/>
  <c r="O16"/>
  <c r="O17"/>
  <c r="O18"/>
  <c r="O19"/>
  <c r="O20"/>
  <c r="O21"/>
  <c r="O22"/>
  <c r="O23"/>
  <c r="O24"/>
  <c r="O25"/>
  <c r="O26"/>
  <c r="O27"/>
  <c r="O28"/>
  <c r="O29"/>
  <c r="O30"/>
  <c r="O31"/>
  <c r="O32"/>
  <c r="AJ39" l="1"/>
  <c r="AJ40"/>
  <c r="AJ41"/>
  <c r="AJ42"/>
  <c r="AJ43"/>
  <c r="AJ44"/>
  <c r="AJ45"/>
  <c r="AJ46"/>
  <c r="AJ47"/>
  <c r="AJ48"/>
  <c r="AJ49"/>
  <c r="AJ50"/>
  <c r="AJ51"/>
  <c r="AJ52"/>
  <c r="AJ53"/>
  <c r="AJ54"/>
  <c r="AJ55"/>
  <c r="AJ56"/>
  <c r="AJ57"/>
  <c r="AJ58"/>
  <c r="AJ59"/>
  <c r="AJ60"/>
  <c r="AJ61"/>
  <c r="AJ62"/>
  <c r="AJ63"/>
  <c r="AC39"/>
  <c r="AC40"/>
  <c r="AC41"/>
  <c r="AC42"/>
  <c r="AC43"/>
  <c r="AC44"/>
  <c r="AC45"/>
  <c r="AC46"/>
  <c r="AC47"/>
  <c r="AC48"/>
  <c r="AC49"/>
  <c r="AC50"/>
  <c r="AC51"/>
  <c r="AC52"/>
  <c r="AC53"/>
  <c r="AC54"/>
  <c r="AC55"/>
  <c r="AC56"/>
  <c r="AC57"/>
  <c r="AC58"/>
  <c r="AC59"/>
  <c r="AC60"/>
  <c r="AC61"/>
  <c r="AC62"/>
  <c r="AC63"/>
  <c r="BA8" l="1"/>
  <c r="AE60"/>
  <c r="AF60"/>
  <c r="AG60"/>
  <c r="AH60"/>
  <c r="AI60"/>
  <c r="AE61"/>
  <c r="AF61"/>
  <c r="AG61"/>
  <c r="AH61"/>
  <c r="AI61"/>
  <c r="AE62"/>
  <c r="AF62"/>
  <c r="AG62"/>
  <c r="AH62"/>
  <c r="AI62"/>
  <c r="AE63"/>
  <c r="AF63"/>
  <c r="AG63"/>
  <c r="AH63"/>
  <c r="AI63"/>
  <c r="AI59"/>
  <c r="AH59"/>
  <c r="AG59"/>
  <c r="AF59"/>
  <c r="AE59"/>
  <c r="X60"/>
  <c r="Y60"/>
  <c r="Z60"/>
  <c r="AA60"/>
  <c r="AB60"/>
  <c r="X61"/>
  <c r="Y61"/>
  <c r="Z61"/>
  <c r="AA61"/>
  <c r="AB61"/>
  <c r="X62"/>
  <c r="Y62"/>
  <c r="Z62"/>
  <c r="AA62"/>
  <c r="AB62"/>
  <c r="X63"/>
  <c r="Y63"/>
  <c r="Z63"/>
  <c r="AA63"/>
  <c r="AB63"/>
  <c r="AB59"/>
  <c r="AA59"/>
  <c r="Z59"/>
  <c r="Y59"/>
  <c r="X59"/>
  <c r="AL32"/>
  <c r="AL31"/>
  <c r="AL30"/>
  <c r="AL29"/>
  <c r="AL28"/>
  <c r="AL27"/>
  <c r="L5"/>
  <c r="M5" s="1"/>
  <c r="BA22"/>
  <c r="BA23"/>
  <c r="BA24"/>
  <c r="BA25"/>
  <c r="BA26"/>
  <c r="BA27"/>
  <c r="BA28"/>
  <c r="BA29"/>
  <c r="BA30"/>
  <c r="BA31"/>
  <c r="BA32"/>
  <c r="BA9"/>
  <c r="BA10"/>
  <c r="BA11"/>
  <c r="BA12"/>
  <c r="BA13"/>
  <c r="BA14"/>
  <c r="BA15"/>
  <c r="BA16"/>
  <c r="BA17"/>
  <c r="BA18"/>
  <c r="BA19"/>
  <c r="BA20"/>
  <c r="BA21"/>
  <c r="AZ32"/>
  <c r="O63"/>
  <c r="M32"/>
  <c r="BZ32" s="1"/>
  <c r="AZ31"/>
  <c r="O62"/>
  <c r="M31"/>
  <c r="BY31" s="1"/>
  <c r="AZ30"/>
  <c r="O61"/>
  <c r="M30"/>
  <c r="BZ30" s="1"/>
  <c r="AZ29"/>
  <c r="O60"/>
  <c r="M29"/>
  <c r="BY29" s="1"/>
  <c r="AZ28"/>
  <c r="AZ59" s="1"/>
  <c r="O59"/>
  <c r="M28"/>
  <c r="BV28" s="1"/>
  <c r="BF31" l="1"/>
  <c r="CC31" s="1"/>
  <c r="AZ62"/>
  <c r="BF29"/>
  <c r="CC29" s="1"/>
  <c r="AZ60"/>
  <c r="BF30"/>
  <c r="CC30" s="1"/>
  <c r="AZ61"/>
  <c r="BF32"/>
  <c r="CC32" s="1"/>
  <c r="AZ63"/>
  <c r="BF28"/>
  <c r="CC28" s="1"/>
  <c r="BK28"/>
  <c r="BQ28"/>
  <c r="BK30"/>
  <c r="BQ30"/>
  <c r="BW30"/>
  <c r="BK32"/>
  <c r="BQ32"/>
  <c r="BW32"/>
  <c r="BI28"/>
  <c r="BO28"/>
  <c r="BS28"/>
  <c r="BI30"/>
  <c r="BO30"/>
  <c r="BS30"/>
  <c r="BY30"/>
  <c r="BI32"/>
  <c r="BO32"/>
  <c r="BS32"/>
  <c r="BY32"/>
  <c r="BJ29"/>
  <c r="BP29"/>
  <c r="BV29"/>
  <c r="BZ29"/>
  <c r="BH31"/>
  <c r="BJ31"/>
  <c r="BL31"/>
  <c r="BP31"/>
  <c r="BR31"/>
  <c r="BV31"/>
  <c r="BX31"/>
  <c r="BZ31"/>
  <c r="BH29"/>
  <c r="BL29"/>
  <c r="BR29"/>
  <c r="BX29"/>
  <c r="BH28"/>
  <c r="BJ28"/>
  <c r="BL28"/>
  <c r="BP28"/>
  <c r="BR28"/>
  <c r="BI29"/>
  <c r="BK29"/>
  <c r="BO29"/>
  <c r="BQ29"/>
  <c r="BS29"/>
  <c r="BW29"/>
  <c r="BH30"/>
  <c r="BJ30"/>
  <c r="BL30"/>
  <c r="BP30"/>
  <c r="BR30"/>
  <c r="BV30"/>
  <c r="BX30"/>
  <c r="BI31"/>
  <c r="BK31"/>
  <c r="BO31"/>
  <c r="BQ31"/>
  <c r="BS31"/>
  <c r="BW31"/>
  <c r="BH32"/>
  <c r="BJ32"/>
  <c r="BL32"/>
  <c r="BP32"/>
  <c r="BR32"/>
  <c r="BV32"/>
  <c r="BX32"/>
  <c r="M10" l="1"/>
  <c r="BX10" s="1"/>
  <c r="AL21"/>
  <c r="AL18"/>
  <c r="AL17"/>
  <c r="AL16"/>
  <c r="AL15"/>
  <c r="AL13"/>
  <c r="AL11"/>
  <c r="AL10"/>
  <c r="AL9"/>
  <c r="X40"/>
  <c r="Y40"/>
  <c r="Z40"/>
  <c r="AA40"/>
  <c r="AB40"/>
  <c r="X41"/>
  <c r="Y41"/>
  <c r="Z41"/>
  <c r="AA41"/>
  <c r="AB41"/>
  <c r="X42"/>
  <c r="Y42"/>
  <c r="Z42"/>
  <c r="AA42"/>
  <c r="AB42"/>
  <c r="X43"/>
  <c r="Y43"/>
  <c r="Z43"/>
  <c r="AA43"/>
  <c r="AB43"/>
  <c r="X44"/>
  <c r="Y44"/>
  <c r="Z44"/>
  <c r="AA44"/>
  <c r="AB44"/>
  <c r="X45"/>
  <c r="Y45"/>
  <c r="Z45"/>
  <c r="AA45"/>
  <c r="AB45"/>
  <c r="X46"/>
  <c r="Y46"/>
  <c r="Z46"/>
  <c r="AA46"/>
  <c r="AB46"/>
  <c r="X47"/>
  <c r="Y47"/>
  <c r="Z47"/>
  <c r="AA47"/>
  <c r="AB47"/>
  <c r="X48"/>
  <c r="Y48"/>
  <c r="Z48"/>
  <c r="AA48"/>
  <c r="AB48"/>
  <c r="X49"/>
  <c r="Y49"/>
  <c r="Z49"/>
  <c r="AA49"/>
  <c r="AB49"/>
  <c r="X50"/>
  <c r="Y50"/>
  <c r="Z50"/>
  <c r="AA50"/>
  <c r="AB50"/>
  <c r="X51"/>
  <c r="Y51"/>
  <c r="Z51"/>
  <c r="AA51"/>
  <c r="AB51"/>
  <c r="X52"/>
  <c r="Y52"/>
  <c r="Z52"/>
  <c r="AA52"/>
  <c r="AB52"/>
  <c r="X53"/>
  <c r="Y53"/>
  <c r="Z53"/>
  <c r="AA53"/>
  <c r="AB53"/>
  <c r="X54"/>
  <c r="Y54"/>
  <c r="Z54"/>
  <c r="AA54"/>
  <c r="AB54"/>
  <c r="X55"/>
  <c r="Y55"/>
  <c r="Z55"/>
  <c r="AA55"/>
  <c r="AB55"/>
  <c r="X56"/>
  <c r="Y56"/>
  <c r="Z56"/>
  <c r="AA56"/>
  <c r="AB56"/>
  <c r="X57"/>
  <c r="Y57"/>
  <c r="Z57"/>
  <c r="AA57"/>
  <c r="AB57"/>
  <c r="X58"/>
  <c r="Y58"/>
  <c r="Z58"/>
  <c r="AA58"/>
  <c r="AB58"/>
  <c r="Y39"/>
  <c r="Z39"/>
  <c r="AA39"/>
  <c r="AB39"/>
  <c r="X39"/>
  <c r="AE40"/>
  <c r="AF40"/>
  <c r="AG40"/>
  <c r="AH40"/>
  <c r="AI40"/>
  <c r="AE41"/>
  <c r="AF41"/>
  <c r="AG41"/>
  <c r="AH41"/>
  <c r="AI41"/>
  <c r="AE42"/>
  <c r="AF42"/>
  <c r="AG42"/>
  <c r="AH42"/>
  <c r="AI42"/>
  <c r="AE43"/>
  <c r="AF43"/>
  <c r="AG43"/>
  <c r="AH43"/>
  <c r="AI43"/>
  <c r="AE44"/>
  <c r="AF44"/>
  <c r="AG44"/>
  <c r="AH44"/>
  <c r="AI44"/>
  <c r="AE45"/>
  <c r="AF45"/>
  <c r="AG45"/>
  <c r="AH45"/>
  <c r="AI45"/>
  <c r="AE46"/>
  <c r="AF46"/>
  <c r="AG46"/>
  <c r="AH46"/>
  <c r="AI46"/>
  <c r="AE47"/>
  <c r="AF47"/>
  <c r="AG47"/>
  <c r="AH47"/>
  <c r="AI47"/>
  <c r="AE48"/>
  <c r="AF48"/>
  <c r="AG48"/>
  <c r="AH48"/>
  <c r="AI48"/>
  <c r="AE49"/>
  <c r="AF49"/>
  <c r="AG49"/>
  <c r="AH49"/>
  <c r="AI49"/>
  <c r="AE50"/>
  <c r="AF50"/>
  <c r="AG50"/>
  <c r="AH50"/>
  <c r="AI50"/>
  <c r="AE51"/>
  <c r="AF51"/>
  <c r="AG51"/>
  <c r="AH51"/>
  <c r="AI51"/>
  <c r="AE52"/>
  <c r="AF52"/>
  <c r="AG52"/>
  <c r="AH52"/>
  <c r="AI52"/>
  <c r="AE53"/>
  <c r="AF53"/>
  <c r="AG53"/>
  <c r="AH53"/>
  <c r="AI53"/>
  <c r="AE54"/>
  <c r="AF54"/>
  <c r="AG54"/>
  <c r="AH54"/>
  <c r="AI54"/>
  <c r="AE55"/>
  <c r="AF55"/>
  <c r="AG55"/>
  <c r="AH55"/>
  <c r="AI55"/>
  <c r="AE56"/>
  <c r="AF56"/>
  <c r="AG56"/>
  <c r="AH56"/>
  <c r="AI56"/>
  <c r="AE57"/>
  <c r="AF57"/>
  <c r="AG57"/>
  <c r="AH57"/>
  <c r="AI57"/>
  <c r="AE58"/>
  <c r="AF58"/>
  <c r="AG58"/>
  <c r="AH58"/>
  <c r="AI58"/>
  <c r="AF39"/>
  <c r="AG39"/>
  <c r="AH39"/>
  <c r="AI39"/>
  <c r="AE39"/>
  <c r="AZ26"/>
  <c r="AZ25"/>
  <c r="AZ24"/>
  <c r="AZ23"/>
  <c r="AZ22"/>
  <c r="AZ20"/>
  <c r="AZ19"/>
  <c r="AZ14"/>
  <c r="AZ12"/>
  <c r="AZ27"/>
  <c r="AZ21"/>
  <c r="AZ18"/>
  <c r="AZ17"/>
  <c r="AZ16"/>
  <c r="AZ15"/>
  <c r="AZ13"/>
  <c r="AZ11"/>
  <c r="AZ10"/>
  <c r="AZ9"/>
  <c r="AZ8"/>
  <c r="B9"/>
  <c r="B10" s="1"/>
  <c r="B11" s="1"/>
  <c r="B12" s="1"/>
  <c r="B13" s="1"/>
  <c r="B14" s="1"/>
  <c r="B15" s="1"/>
  <c r="B16" s="1"/>
  <c r="B17" s="1"/>
  <c r="B18" s="1"/>
  <c r="B19" s="1"/>
  <c r="B20" s="1"/>
  <c r="B21" s="1"/>
  <c r="B22" s="1"/>
  <c r="B23" s="1"/>
  <c r="B24" s="1"/>
  <c r="B25" s="1"/>
  <c r="B26" s="1"/>
  <c r="B27" s="1"/>
  <c r="B28" s="1"/>
  <c r="B29" s="1"/>
  <c r="B30" s="1"/>
  <c r="B31" s="1"/>
  <c r="B32" s="1"/>
  <c r="M25"/>
  <c r="BX25" s="1"/>
  <c r="M8"/>
  <c r="BW8" s="1"/>
  <c r="M26"/>
  <c r="BX26" s="1"/>
  <c r="M21"/>
  <c r="BX21" s="1"/>
  <c r="M16"/>
  <c r="BX16" s="1"/>
  <c r="M11"/>
  <c r="BX11" s="1"/>
  <c r="M18"/>
  <c r="BX18" s="1"/>
  <c r="M13"/>
  <c r="BX13" s="1"/>
  <c r="M17"/>
  <c r="BX17" s="1"/>
  <c r="M22"/>
  <c r="BW22" s="1"/>
  <c r="M24"/>
  <c r="BW24" s="1"/>
  <c r="M12"/>
  <c r="BX12" s="1"/>
  <c r="M20"/>
  <c r="BX20" s="1"/>
  <c r="M15"/>
  <c r="BW15" s="1"/>
  <c r="M9"/>
  <c r="BX9" s="1"/>
  <c r="M23"/>
  <c r="BX23" s="1"/>
  <c r="M14"/>
  <c r="BX14" s="1"/>
  <c r="M19"/>
  <c r="BX19" s="1"/>
  <c r="O56"/>
  <c r="O39"/>
  <c r="O58"/>
  <c r="O57"/>
  <c r="O52"/>
  <c r="O47"/>
  <c r="O42"/>
  <c r="O49"/>
  <c r="O44"/>
  <c r="O48"/>
  <c r="O53"/>
  <c r="O55"/>
  <c r="O43"/>
  <c r="O51"/>
  <c r="O46"/>
  <c r="O40"/>
  <c r="O54"/>
  <c r="O41"/>
  <c r="O45"/>
  <c r="O50"/>
  <c r="BF11" l="1"/>
  <c r="CC11" s="1"/>
  <c r="AZ42"/>
  <c r="BF15"/>
  <c r="CC15" s="1"/>
  <c r="AZ46"/>
  <c r="BF21"/>
  <c r="CC21" s="1"/>
  <c r="AZ52"/>
  <c r="BF12"/>
  <c r="CC12" s="1"/>
  <c r="AZ43"/>
  <c r="BF19"/>
  <c r="CC19" s="1"/>
  <c r="AZ50"/>
  <c r="BF22"/>
  <c r="CC22" s="1"/>
  <c r="AZ53"/>
  <c r="BF24"/>
  <c r="CC24" s="1"/>
  <c r="AZ55"/>
  <c r="BF26"/>
  <c r="CC26" s="1"/>
  <c r="AZ57"/>
  <c r="BF8"/>
  <c r="CC8" s="1"/>
  <c r="AZ39"/>
  <c r="BF10"/>
  <c r="CC10" s="1"/>
  <c r="AZ41"/>
  <c r="BF13"/>
  <c r="CC13" s="1"/>
  <c r="AZ44"/>
  <c r="BF16"/>
  <c r="CC16" s="1"/>
  <c r="AZ47"/>
  <c r="BF18"/>
  <c r="CC18" s="1"/>
  <c r="AZ49"/>
  <c r="BF27"/>
  <c r="CC27" s="1"/>
  <c r="AZ58"/>
  <c r="BF14"/>
  <c r="CC14" s="1"/>
  <c r="AZ45"/>
  <c r="BF20"/>
  <c r="CC20" s="1"/>
  <c r="AZ51"/>
  <c r="BF23"/>
  <c r="CC23" s="1"/>
  <c r="AZ54"/>
  <c r="BF25"/>
  <c r="CC25" s="1"/>
  <c r="AZ56"/>
  <c r="BF9"/>
  <c r="CC9" s="1"/>
  <c r="AZ40"/>
  <c r="BF17"/>
  <c r="CC17" s="1"/>
  <c r="AZ48"/>
  <c r="BL8"/>
  <c r="BH22"/>
  <c r="BJ22"/>
  <c r="BV8"/>
  <c r="BS22"/>
  <c r="BS8"/>
  <c r="BZ22"/>
  <c r="BZ8"/>
  <c r="BJ8"/>
  <c r="BL22"/>
  <c r="BO8"/>
  <c r="BV22"/>
  <c r="BQ22"/>
  <c r="BQ8"/>
  <c r="BX22"/>
  <c r="BX8"/>
  <c r="BH26"/>
  <c r="BL26"/>
  <c r="BJ26"/>
  <c r="BR26"/>
  <c r="BP26"/>
  <c r="BY26"/>
  <c r="BW26"/>
  <c r="BK26"/>
  <c r="BI26"/>
  <c r="BO26"/>
  <c r="BV26"/>
  <c r="BS26"/>
  <c r="BQ26"/>
  <c r="BZ26"/>
  <c r="BL25"/>
  <c r="BJ25"/>
  <c r="BV25"/>
  <c r="BR25"/>
  <c r="BP25"/>
  <c r="BY25"/>
  <c r="BW25"/>
  <c r="BH25"/>
  <c r="BK25"/>
  <c r="BI25"/>
  <c r="BO25"/>
  <c r="BS25"/>
  <c r="BQ25"/>
  <c r="BZ25"/>
  <c r="BK24"/>
  <c r="BI24"/>
  <c r="BO24"/>
  <c r="BV24"/>
  <c r="BS24"/>
  <c r="BQ24"/>
  <c r="BZ24"/>
  <c r="BX24"/>
  <c r="BH24"/>
  <c r="BL24"/>
  <c r="BJ24"/>
  <c r="BR24"/>
  <c r="BP24"/>
  <c r="BY24"/>
  <c r="BL23"/>
  <c r="BJ23"/>
  <c r="BV23"/>
  <c r="BR23"/>
  <c r="BP23"/>
  <c r="BY23"/>
  <c r="BW23"/>
  <c r="BH23"/>
  <c r="BK23"/>
  <c r="BI23"/>
  <c r="BO23"/>
  <c r="BS23"/>
  <c r="BQ23"/>
  <c r="BZ23"/>
  <c r="BK22"/>
  <c r="BI22"/>
  <c r="BO22"/>
  <c r="BR22"/>
  <c r="BP22"/>
  <c r="BY22"/>
  <c r="BH21"/>
  <c r="BK21"/>
  <c r="BI21"/>
  <c r="BO21"/>
  <c r="BV21"/>
  <c r="BR21"/>
  <c r="BP21"/>
  <c r="BY21"/>
  <c r="BW21"/>
  <c r="BL21"/>
  <c r="BJ21"/>
  <c r="BS21"/>
  <c r="BQ21"/>
  <c r="BZ21"/>
  <c r="BK20"/>
  <c r="BI20"/>
  <c r="BO20"/>
  <c r="BR20"/>
  <c r="BP20"/>
  <c r="BY20"/>
  <c r="BW20"/>
  <c r="BH20"/>
  <c r="BL20"/>
  <c r="BJ20"/>
  <c r="BV20"/>
  <c r="BS20"/>
  <c r="BQ20"/>
  <c r="BZ20"/>
  <c r="BH19"/>
  <c r="BK19"/>
  <c r="BI19"/>
  <c r="BO19"/>
  <c r="BV19"/>
  <c r="BR19"/>
  <c r="BP19"/>
  <c r="BY19"/>
  <c r="BW19"/>
  <c r="BL19"/>
  <c r="BJ19"/>
  <c r="BS19"/>
  <c r="BQ19"/>
  <c r="BZ19"/>
  <c r="BK18"/>
  <c r="BI18"/>
  <c r="BO18"/>
  <c r="BR18"/>
  <c r="BP18"/>
  <c r="BY18"/>
  <c r="BW18"/>
  <c r="BH18"/>
  <c r="BL18"/>
  <c r="BJ18"/>
  <c r="BV18"/>
  <c r="BS18"/>
  <c r="BQ18"/>
  <c r="BZ18"/>
  <c r="BH17"/>
  <c r="BK17"/>
  <c r="BI17"/>
  <c r="BO17"/>
  <c r="BV17"/>
  <c r="BR17"/>
  <c r="BP17"/>
  <c r="BY17"/>
  <c r="BW17"/>
  <c r="BL17"/>
  <c r="BJ17"/>
  <c r="BS17"/>
  <c r="BQ17"/>
  <c r="BZ17"/>
  <c r="BK16"/>
  <c r="BI16"/>
  <c r="BO16"/>
  <c r="BR16"/>
  <c r="BP16"/>
  <c r="BY16"/>
  <c r="BW16"/>
  <c r="BH16"/>
  <c r="BL16"/>
  <c r="BJ16"/>
  <c r="BV16"/>
  <c r="BS16"/>
  <c r="BQ16"/>
  <c r="BZ16"/>
  <c r="BL15"/>
  <c r="BJ15"/>
  <c r="BS15"/>
  <c r="BQ15"/>
  <c r="BZ15"/>
  <c r="BX15"/>
  <c r="BH15"/>
  <c r="BK15"/>
  <c r="BI15"/>
  <c r="BO15"/>
  <c r="BV15"/>
  <c r="BR15"/>
  <c r="BP15"/>
  <c r="BY15"/>
  <c r="BK14"/>
  <c r="BI14"/>
  <c r="BO14"/>
  <c r="BR14"/>
  <c r="BP14"/>
  <c r="BY14"/>
  <c r="BW14"/>
  <c r="BH14"/>
  <c r="BL14"/>
  <c r="BJ14"/>
  <c r="BV14"/>
  <c r="BS14"/>
  <c r="BQ14"/>
  <c r="BZ14"/>
  <c r="BH13"/>
  <c r="BK13"/>
  <c r="BI13"/>
  <c r="BO13"/>
  <c r="BV13"/>
  <c r="BR13"/>
  <c r="BP13"/>
  <c r="BY13"/>
  <c r="BW13"/>
  <c r="BL13"/>
  <c r="BJ13"/>
  <c r="BS13"/>
  <c r="BQ13"/>
  <c r="BZ13"/>
  <c r="BK12"/>
  <c r="BI12"/>
  <c r="BO12"/>
  <c r="BR12"/>
  <c r="BP12"/>
  <c r="BY12"/>
  <c r="BW12"/>
  <c r="BH12"/>
  <c r="BL12"/>
  <c r="BJ12"/>
  <c r="BV12"/>
  <c r="BS12"/>
  <c r="BQ12"/>
  <c r="BZ12"/>
  <c r="BH11"/>
  <c r="BK11"/>
  <c r="BI11"/>
  <c r="BO11"/>
  <c r="BV11"/>
  <c r="BR11"/>
  <c r="BP11"/>
  <c r="BY11"/>
  <c r="BW11"/>
  <c r="BL11"/>
  <c r="BJ11"/>
  <c r="BS11"/>
  <c r="BQ11"/>
  <c r="BZ11"/>
  <c r="BK10"/>
  <c r="BI10"/>
  <c r="BO10"/>
  <c r="BR10"/>
  <c r="BP10"/>
  <c r="BY10"/>
  <c r="BW10"/>
  <c r="BH10"/>
  <c r="BL10"/>
  <c r="BJ10"/>
  <c r="BV10"/>
  <c r="BS10"/>
  <c r="BQ10"/>
  <c r="BZ10"/>
  <c r="BH9"/>
  <c r="BK9"/>
  <c r="BI9"/>
  <c r="BO9"/>
  <c r="BV9"/>
  <c r="BR9"/>
  <c r="BP9"/>
  <c r="BY9"/>
  <c r="BW9"/>
  <c r="BL9"/>
  <c r="BJ9"/>
  <c r="BS9"/>
  <c r="BQ9"/>
  <c r="BZ9"/>
  <c r="BK8"/>
  <c r="BI8"/>
  <c r="BH8"/>
  <c r="BR8"/>
  <c r="BP8"/>
  <c r="BY8"/>
  <c r="M27"/>
  <c r="BZ28" l="1"/>
  <c r="BX28"/>
  <c r="BY28"/>
  <c r="BW28"/>
  <c r="BX27"/>
  <c r="BZ27"/>
  <c r="BQ27"/>
  <c r="BS27"/>
  <c r="BO27"/>
  <c r="BI27"/>
  <c r="BK27"/>
  <c r="BH27"/>
  <c r="BW27"/>
  <c r="BY27"/>
  <c r="BP27"/>
  <c r="BR27"/>
  <c r="BV27"/>
  <c r="BJ27"/>
  <c r="BL27"/>
</calcChain>
</file>

<file path=xl/sharedStrings.xml><?xml version="1.0" encoding="utf-8"?>
<sst xmlns="http://schemas.openxmlformats.org/spreadsheetml/2006/main" count="228" uniqueCount="171">
  <si>
    <t>MLS</t>
  </si>
  <si>
    <t>SARANTIS</t>
  </si>
  <si>
    <t>FG EUROPE</t>
  </si>
  <si>
    <t>TITAN</t>
  </si>
  <si>
    <t>OLP</t>
  </si>
  <si>
    <t>HELLENIC CABLES</t>
  </si>
  <si>
    <t>MEVACO</t>
  </si>
  <si>
    <t>IASO</t>
  </si>
  <si>
    <t>OPAP</t>
  </si>
  <si>
    <t>MOTOR OIL</t>
  </si>
  <si>
    <t>OTE</t>
  </si>
  <si>
    <t>FOURLIS</t>
  </si>
  <si>
    <t>INTRALOT</t>
  </si>
  <si>
    <t>ΟΛΠ</t>
  </si>
  <si>
    <t>ΠΛΑΘ</t>
  </si>
  <si>
    <t>ΤΙΤΚ</t>
  </si>
  <si>
    <t>ΕΦΤΖΙ</t>
  </si>
  <si>
    <t>ΣΑΡ</t>
  </si>
  <si>
    <t>ΜΛΣ</t>
  </si>
  <si>
    <t>ΚΟΡΡΕΣ</t>
  </si>
  <si>
    <t>ΕΛΚΑ</t>
  </si>
  <si>
    <t>ΜΕΒΑ</t>
  </si>
  <si>
    <t>ΙΑΣΩ</t>
  </si>
  <si>
    <t>ΚΡΙ</t>
  </si>
  <si>
    <t>ΟΠΑΠ</t>
  </si>
  <si>
    <t>ΔΕΗ</t>
  </si>
  <si>
    <t>ΕΛΠΕ</t>
  </si>
  <si>
    <t>ΜΟΗ</t>
  </si>
  <si>
    <t>ΜΠΕΛΑ</t>
  </si>
  <si>
    <t>ΦΟΛΙ</t>
  </si>
  <si>
    <t>ΟΤΕ</t>
  </si>
  <si>
    <t>ΦΡΛΚ</t>
  </si>
  <si>
    <t>ΙΝΛΟΤ</t>
  </si>
  <si>
    <t>REUTERS</t>
  </si>
  <si>
    <t>BLOOMBERG</t>
  </si>
  <si>
    <t>REUTERS TICKER</t>
  </si>
  <si>
    <t>BLOOMBERG TICKER</t>
  </si>
  <si>
    <t>MLS Multimedia SA</t>
  </si>
  <si>
    <t>MLSr.AT</t>
  </si>
  <si>
    <t>ATHENS STOCK EXCHANGE</t>
  </si>
  <si>
    <t>MLS:GA</t>
  </si>
  <si>
    <t>Sarantis SA</t>
  </si>
  <si>
    <t>SAR:GA</t>
  </si>
  <si>
    <t>Gr Sarantis SA</t>
  </si>
  <si>
    <t>SRSr.AT</t>
  </si>
  <si>
    <t>FG Europe SA</t>
  </si>
  <si>
    <t>ESKr.AT</t>
  </si>
  <si>
    <t>FGE:GA</t>
  </si>
  <si>
    <t>Titan Cement Company SA</t>
  </si>
  <si>
    <t>TTNr.AT</t>
  </si>
  <si>
    <t>Titan Cement Co SA</t>
  </si>
  <si>
    <t>TITK:GA</t>
  </si>
  <si>
    <t>Thrace Plastics Co SA</t>
  </si>
  <si>
    <t>THRr.AT</t>
  </si>
  <si>
    <t>PLAT:GA</t>
  </si>
  <si>
    <t>Piraeus Port Authority</t>
  </si>
  <si>
    <t>PPA:GA</t>
  </si>
  <si>
    <t>Piraeus Port Authority SA</t>
  </si>
  <si>
    <t>OLPr.AT</t>
  </si>
  <si>
    <t>KORRES</t>
  </si>
  <si>
    <t>Korres Natural Products SA</t>
  </si>
  <si>
    <t>KRRr.AT</t>
  </si>
  <si>
    <t>Korres Natural Products</t>
  </si>
  <si>
    <t>KORRES:GA</t>
  </si>
  <si>
    <t>Hellenic Cables SA</t>
  </si>
  <si>
    <t>ELKA:GA</t>
  </si>
  <si>
    <t>HCAr.AT</t>
  </si>
  <si>
    <t>Mevaco SA</t>
  </si>
  <si>
    <t>MEVr.AT</t>
  </si>
  <si>
    <t>MEVA:GA</t>
  </si>
  <si>
    <t>Iaso SA</t>
  </si>
  <si>
    <t>IASO:GA</t>
  </si>
  <si>
    <t>Kri Kri Milk Industry SA</t>
  </si>
  <si>
    <t>KRIr.AT</t>
  </si>
  <si>
    <t>Kri-Kri Milk Industry SA</t>
  </si>
  <si>
    <t>KRI:GA</t>
  </si>
  <si>
    <t>OPAP SA</t>
  </si>
  <si>
    <t>OPAP:GA</t>
  </si>
  <si>
    <t>Greek Organisation of Football Prognostics SA </t>
  </si>
  <si>
    <t>OPAr.AT</t>
  </si>
  <si>
    <t>Public Power Corporation SA</t>
  </si>
  <si>
    <t>DEHr.AT</t>
  </si>
  <si>
    <t>Public Power Corp SA</t>
  </si>
  <si>
    <t>PPC:GA</t>
  </si>
  <si>
    <t>Hellenic Petroleum SA</t>
  </si>
  <si>
    <t>ELPE:GA</t>
  </si>
  <si>
    <t>HEPr.AT</t>
  </si>
  <si>
    <t>Motor Oil Hellas Corinth Refineries SA</t>
  </si>
  <si>
    <t>MORr.AT</t>
  </si>
  <si>
    <t>MOH:GA</t>
  </si>
  <si>
    <t>BELA:GA</t>
  </si>
  <si>
    <t>Jumbo SA</t>
  </si>
  <si>
    <t>BABr.AT</t>
  </si>
  <si>
    <t>Folli Follie Group</t>
  </si>
  <si>
    <t>FFGRP:GA</t>
  </si>
  <si>
    <t>HDFr.AT</t>
  </si>
  <si>
    <t>Hellenic Telecommunications Organization SA</t>
  </si>
  <si>
    <t>OTE:GR</t>
  </si>
  <si>
    <t>Hellenic Telecommunications Organization SA </t>
  </si>
  <si>
    <t>OTEr.AT</t>
  </si>
  <si>
    <t>Fourlis SA</t>
  </si>
  <si>
    <t>FRLr.AT</t>
  </si>
  <si>
    <t>Fourlis Holdings SA</t>
  </si>
  <si>
    <t>FOYRK:GA</t>
  </si>
  <si>
    <t>INLOT:GA</t>
  </si>
  <si>
    <t>INLr.AT</t>
  </si>
  <si>
    <t>Hellenic Cables SA </t>
  </si>
  <si>
    <t>IASr.AT</t>
  </si>
  <si>
    <t>Intralot SA </t>
  </si>
  <si>
    <t>Intralot SA</t>
  </si>
  <si>
    <t>STOCK PRICE (in EUR)</t>
  </si>
  <si>
    <t>TURNOVER (in EUR million)</t>
  </si>
  <si>
    <t>EBITDA (in EUR million)</t>
  </si>
  <si>
    <t>NET PROFIT (after tax &amp; minorities) (in EUR million)</t>
  </si>
  <si>
    <t>SHAREHOLDER'S EQUITY (excl. minoritites) (in EUR million)</t>
  </si>
  <si>
    <t>Notes:</t>
  </si>
  <si>
    <t>Historical accounts are based on International Financial Reporting Standards (IFRS).</t>
  </si>
  <si>
    <t>ESTIMATES UPDATE</t>
  </si>
  <si>
    <t>ANALYST NAME</t>
  </si>
  <si>
    <t>Christophoros Makrias</t>
  </si>
  <si>
    <t>EMAIL</t>
  </si>
  <si>
    <t>cmakrias@valueinvest.gr</t>
  </si>
  <si>
    <t>TELEPHONE NO.</t>
  </si>
  <si>
    <t>* Jumbo's financial year of 2012 refers to the period 1 July 2011 - 30 June 2012, and so on.</t>
  </si>
  <si>
    <t>JUMBO *</t>
  </si>
  <si>
    <t>CURRENT # of COMMON SHARES</t>
  </si>
  <si>
    <t>THRACE PLASTICS</t>
  </si>
  <si>
    <t>HEL. PETROLEUM (ELPE)</t>
  </si>
  <si>
    <t>PPC (DEI)</t>
  </si>
  <si>
    <t>MARKET CAP                        (in EUR million)</t>
  </si>
  <si>
    <t>NET PROFIT MARGIN</t>
  </si>
  <si>
    <t>EBITDA PROFIT MARGIN</t>
  </si>
  <si>
    <t>Nicholas Georgiadis</t>
  </si>
  <si>
    <t>ngeorgiadis@valueinvest.gr</t>
  </si>
  <si>
    <t>EPS (in EUR)</t>
  </si>
  <si>
    <t>P/E Ratio</t>
  </si>
  <si>
    <t>P/BV Ratio</t>
  </si>
  <si>
    <t>P/S Ratio</t>
  </si>
  <si>
    <t>Share price may be day's close or intraday.</t>
  </si>
  <si>
    <t>EYDAP</t>
  </si>
  <si>
    <t>ΕΥΔΑΠ</t>
  </si>
  <si>
    <t>Athens Water Supply &amp; Sewerage SA</t>
  </si>
  <si>
    <t>EYDr.AT</t>
  </si>
  <si>
    <t>Athens Water Supply &amp; Sewerage</t>
  </si>
  <si>
    <t>EYDAP:GA</t>
  </si>
  <si>
    <t>Georgios Savvakis</t>
  </si>
  <si>
    <t>gsavvakis@valueinvest.gr</t>
  </si>
  <si>
    <t>FRIGOGLASS</t>
  </si>
  <si>
    <t>ΦΡΙΓΟ</t>
  </si>
  <si>
    <t>Frigoglass SA</t>
  </si>
  <si>
    <t>FRIr.AT</t>
  </si>
  <si>
    <t>FRIGO:GA</t>
  </si>
  <si>
    <t>MYTILINEOS</t>
  </si>
  <si>
    <t>ΜΥΤΙΛ</t>
  </si>
  <si>
    <t>Mytilineos Holdings SA</t>
  </si>
  <si>
    <t>MYTr.AT</t>
  </si>
  <si>
    <t>MYTIL:GA</t>
  </si>
  <si>
    <t>METKA</t>
  </si>
  <si>
    <t>ΜΕΤΚ</t>
  </si>
  <si>
    <t>Metka SA</t>
  </si>
  <si>
    <t>MTKr.AT</t>
  </si>
  <si>
    <t>METKK:GA</t>
  </si>
  <si>
    <t>EXAE</t>
  </si>
  <si>
    <t>ΕΧΑΕ</t>
  </si>
  <si>
    <t>Hellenic Exchanges Holding SA</t>
  </si>
  <si>
    <t>EXCr.AT</t>
  </si>
  <si>
    <t>EXAE:GA</t>
  </si>
  <si>
    <t>Estimates are drawn on the basis of the historical consolidated financial accounts of listed companies.</t>
  </si>
  <si>
    <t>KRI-KRI</t>
  </si>
  <si>
    <t>FF GROUP (FOLLI FOLLIE)</t>
  </si>
  <si>
    <t>19 Sept. 2014</t>
  </si>
</sst>
</file>

<file path=xl/styles.xml><?xml version="1.0" encoding="utf-8"?>
<styleSheet xmlns="http://schemas.openxmlformats.org/spreadsheetml/2006/main">
  <fonts count="8">
    <font>
      <sz val="11"/>
      <color theme="1"/>
      <name val="Calibri"/>
      <family val="2"/>
      <scheme val="minor"/>
    </font>
    <font>
      <b/>
      <sz val="11"/>
      <color theme="0"/>
      <name val="Calibri"/>
      <family val="2"/>
      <charset val="161"/>
      <scheme val="minor"/>
    </font>
    <font>
      <b/>
      <sz val="11"/>
      <color theme="1"/>
      <name val="Calibri"/>
      <family val="2"/>
      <scheme val="minor"/>
    </font>
    <font>
      <b/>
      <sz val="9"/>
      <color theme="1"/>
      <name val="Calibri"/>
      <family val="2"/>
      <scheme val="minor"/>
    </font>
    <font>
      <sz val="11"/>
      <name val="Calibri"/>
      <family val="2"/>
      <scheme val="minor"/>
    </font>
    <font>
      <sz val="11"/>
      <color theme="1"/>
      <name val="Calibri"/>
      <family val="2"/>
      <scheme val="minor"/>
    </font>
    <font>
      <b/>
      <sz val="11"/>
      <name val="Calibri"/>
      <family val="2"/>
      <scheme val="minor"/>
    </font>
    <font>
      <sz val="11"/>
      <color rgb="FF0070C0"/>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C000"/>
        <bgColor indexed="64"/>
      </patternFill>
    </fill>
  </fills>
  <borders count="5">
    <border>
      <left/>
      <right/>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top style="thin">
        <color indexed="64"/>
      </top>
      <bottom style="thin">
        <color indexed="64"/>
      </bottom>
      <diagonal/>
    </border>
    <border>
      <left style="dotted">
        <color indexed="64"/>
      </left>
      <right style="dotted">
        <color indexed="64"/>
      </right>
      <top/>
      <bottom style="dotted">
        <color indexed="64"/>
      </bottom>
      <diagonal/>
    </border>
  </borders>
  <cellStyleXfs count="2">
    <xf numFmtId="0" fontId="0" fillId="0" borderId="0"/>
    <xf numFmtId="9" fontId="5" fillId="0" borderId="0" applyFont="0" applyFill="0" applyBorder="0" applyAlignment="0" applyProtection="0"/>
  </cellStyleXfs>
  <cellXfs count="62">
    <xf numFmtId="0" fontId="0" fillId="0" borderId="0" xfId="0"/>
    <xf numFmtId="0" fontId="0" fillId="0" borderId="0" xfId="0" applyAlignment="1">
      <alignment horizontal="center"/>
    </xf>
    <xf numFmtId="4" fontId="0" fillId="2" borderId="1" xfId="0" applyNumberFormat="1" applyFill="1" applyBorder="1" applyAlignment="1">
      <alignment horizontal="center"/>
    </xf>
    <xf numFmtId="0" fontId="0" fillId="0" borderId="0" xfId="0" applyFont="1" applyAlignment="1">
      <alignment horizontal="center"/>
    </xf>
    <xf numFmtId="0" fontId="0" fillId="0" borderId="0" xfId="0" applyFont="1"/>
    <xf numFmtId="0" fontId="2" fillId="0" borderId="0" xfId="0" applyFont="1"/>
    <xf numFmtId="0" fontId="2" fillId="0" borderId="0" xfId="0" applyFont="1" applyAlignment="1">
      <alignment horizontal="left"/>
    </xf>
    <xf numFmtId="0" fontId="2" fillId="0" borderId="0" xfId="0" applyFont="1" applyAlignment="1">
      <alignment horizontal="center"/>
    </xf>
    <xf numFmtId="0" fontId="3" fillId="0" borderId="0" xfId="0" applyFont="1" applyAlignment="1">
      <alignment horizontal="left"/>
    </xf>
    <xf numFmtId="0" fontId="2" fillId="0" borderId="3" xfId="0" applyFont="1" applyFill="1" applyBorder="1" applyAlignment="1">
      <alignment horizontal="center"/>
    </xf>
    <xf numFmtId="0" fontId="2" fillId="0" borderId="3" xfId="0" applyFont="1" applyBorder="1"/>
    <xf numFmtId="0" fontId="2" fillId="0" borderId="3" xfId="0" applyFont="1" applyBorder="1" applyAlignment="1">
      <alignment horizontal="center" wrapText="1"/>
    </xf>
    <xf numFmtId="0" fontId="2" fillId="0" borderId="3" xfId="0" applyFont="1" applyBorder="1" applyAlignment="1">
      <alignment horizontal="center"/>
    </xf>
    <xf numFmtId="0" fontId="0" fillId="0" borderId="0" xfId="0" applyFont="1" applyFill="1" applyAlignment="1">
      <alignment horizontal="center"/>
    </xf>
    <xf numFmtId="0" fontId="2" fillId="0" borderId="0" xfId="0" applyFont="1" applyAlignment="1">
      <alignment horizontal="right"/>
    </xf>
    <xf numFmtId="0" fontId="2" fillId="0" borderId="0" xfId="0" applyFont="1" applyFill="1" applyBorder="1"/>
    <xf numFmtId="0" fontId="2" fillId="0" borderId="0" xfId="0" applyFont="1" applyAlignment="1">
      <alignment horizontal="center" wrapText="1"/>
    </xf>
    <xf numFmtId="0" fontId="0" fillId="0" borderId="2" xfId="0" applyFont="1" applyBorder="1"/>
    <xf numFmtId="0" fontId="2" fillId="0" borderId="0" xfId="0" applyFont="1" applyBorder="1" applyAlignment="1">
      <alignment horizontal="center"/>
    </xf>
    <xf numFmtId="0" fontId="0" fillId="0" borderId="0" xfId="0" applyFont="1" applyFill="1"/>
    <xf numFmtId="0" fontId="2" fillId="3" borderId="0" xfId="0" applyFont="1" applyFill="1" applyAlignment="1">
      <alignment horizontal="center" wrapText="1"/>
    </xf>
    <xf numFmtId="0" fontId="0" fillId="0" borderId="3" xfId="0" applyFont="1" applyBorder="1" applyAlignment="1">
      <alignment horizontal="center"/>
    </xf>
    <xf numFmtId="0" fontId="0" fillId="0" borderId="3" xfId="0" applyFont="1" applyBorder="1"/>
    <xf numFmtId="0" fontId="2" fillId="0" borderId="3" xfId="0" applyFont="1" applyBorder="1" applyAlignment="1">
      <alignment horizontal="right"/>
    </xf>
    <xf numFmtId="4" fontId="0" fillId="3" borderId="0" xfId="0" applyNumberFormat="1" applyFont="1" applyFill="1" applyBorder="1"/>
    <xf numFmtId="3" fontId="0" fillId="3" borderId="0" xfId="0" applyNumberFormat="1" applyFont="1" applyFill="1" applyBorder="1"/>
    <xf numFmtId="0" fontId="1" fillId="5" borderId="0" xfId="0" applyFont="1" applyFill="1" applyAlignment="1">
      <alignment horizontal="center"/>
    </xf>
    <xf numFmtId="1" fontId="0" fillId="0" borderId="0" xfId="0" applyNumberFormat="1" applyAlignment="1">
      <alignment horizontal="center"/>
    </xf>
    <xf numFmtId="0" fontId="2" fillId="6" borderId="0" xfId="0" applyFont="1" applyFill="1"/>
    <xf numFmtId="0" fontId="0" fillId="6" borderId="0" xfId="0" applyFont="1" applyFill="1" applyAlignment="1">
      <alignment horizontal="center"/>
    </xf>
    <xf numFmtId="0" fontId="0" fillId="6" borderId="0" xfId="0" applyFont="1" applyFill="1"/>
    <xf numFmtId="4" fontId="0" fillId="4" borderId="0" xfId="0" applyNumberFormat="1" applyFont="1" applyFill="1" applyBorder="1" applyAlignment="1">
      <alignment horizontal="center"/>
    </xf>
    <xf numFmtId="0" fontId="0" fillId="0" borderId="0" xfId="0" applyFont="1" applyBorder="1"/>
    <xf numFmtId="0" fontId="2" fillId="0" borderId="0" xfId="0" applyFont="1" applyBorder="1" applyAlignment="1">
      <alignment horizontal="center" wrapText="1"/>
    </xf>
    <xf numFmtId="0" fontId="0" fillId="0" borderId="2" xfId="0" applyFont="1" applyBorder="1" applyAlignment="1">
      <alignment horizontal="center"/>
    </xf>
    <xf numFmtId="4" fontId="4" fillId="2" borderId="1" xfId="0" applyNumberFormat="1" applyFont="1" applyFill="1" applyBorder="1" applyAlignment="1">
      <alignment horizontal="center"/>
    </xf>
    <xf numFmtId="0" fontId="4" fillId="6" borderId="0" xfId="0" applyFont="1" applyFill="1" applyAlignment="1">
      <alignment horizontal="center"/>
    </xf>
    <xf numFmtId="4" fontId="0" fillId="0" borderId="0" xfId="0" applyNumberFormat="1" applyFont="1" applyAlignment="1">
      <alignment horizontal="center"/>
    </xf>
    <xf numFmtId="0" fontId="2" fillId="7" borderId="0" xfId="0" applyFont="1" applyFill="1" applyAlignment="1">
      <alignment horizontal="center"/>
    </xf>
    <xf numFmtId="0" fontId="3" fillId="7" borderId="0" xfId="0" applyFont="1" applyFill="1" applyAlignment="1">
      <alignment horizontal="center"/>
    </xf>
    <xf numFmtId="0" fontId="2" fillId="3" borderId="0" xfId="0" applyFont="1" applyFill="1" applyAlignment="1">
      <alignment horizontal="center"/>
    </xf>
    <xf numFmtId="0" fontId="0" fillId="3" borderId="0" xfId="0" applyFill="1" applyAlignment="1">
      <alignment horizontal="center"/>
    </xf>
    <xf numFmtId="0" fontId="0" fillId="0" borderId="0" xfId="0" applyFill="1" applyAlignment="1">
      <alignment horizontal="center"/>
    </xf>
    <xf numFmtId="0" fontId="1" fillId="8" borderId="0" xfId="0" applyFont="1" applyFill="1" applyAlignment="1">
      <alignment horizontal="center"/>
    </xf>
    <xf numFmtId="0" fontId="4" fillId="0" borderId="0" xfId="0" applyFont="1" applyAlignment="1">
      <alignment horizontal="center"/>
    </xf>
    <xf numFmtId="0" fontId="4" fillId="0" borderId="0" xfId="0" applyFont="1"/>
    <xf numFmtId="0" fontId="6" fillId="0" borderId="0" xfId="0" applyFont="1" applyAlignment="1">
      <alignment horizontal="right"/>
    </xf>
    <xf numFmtId="0" fontId="6" fillId="0" borderId="0" xfId="0" applyFont="1" applyAlignment="1">
      <alignment horizontal="center"/>
    </xf>
    <xf numFmtId="0" fontId="0" fillId="3" borderId="0" xfId="0" applyFont="1" applyFill="1"/>
    <xf numFmtId="0" fontId="0" fillId="3" borderId="0" xfId="0" applyFont="1" applyFill="1" applyAlignment="1">
      <alignment horizontal="center"/>
    </xf>
    <xf numFmtId="10" fontId="0" fillId="3" borderId="0" xfId="1" applyNumberFormat="1" applyFont="1" applyFill="1" applyAlignment="1">
      <alignment horizontal="center"/>
    </xf>
    <xf numFmtId="0" fontId="6" fillId="3" borderId="0" xfId="0" applyFont="1" applyFill="1" applyAlignment="1">
      <alignment horizontal="center"/>
    </xf>
    <xf numFmtId="0" fontId="4" fillId="3" borderId="0" xfId="0" applyFont="1" applyFill="1"/>
    <xf numFmtId="0" fontId="4" fillId="3" borderId="0" xfId="0" applyFont="1" applyFill="1" applyAlignment="1">
      <alignment horizontal="center"/>
    </xf>
    <xf numFmtId="10" fontId="4" fillId="3" borderId="0" xfId="1" applyNumberFormat="1" applyFont="1" applyFill="1" applyAlignment="1">
      <alignment horizontal="center"/>
    </xf>
    <xf numFmtId="4" fontId="7" fillId="4" borderId="1" xfId="0" applyNumberFormat="1" applyFont="1" applyFill="1" applyBorder="1" applyAlignment="1">
      <alignment horizontal="center"/>
    </xf>
    <xf numFmtId="3" fontId="7" fillId="4" borderId="1" xfId="0" applyNumberFormat="1" applyFont="1" applyFill="1" applyBorder="1" applyAlignment="1">
      <alignment horizontal="center"/>
    </xf>
    <xf numFmtId="4" fontId="7" fillId="4" borderId="4" xfId="0" applyNumberFormat="1" applyFont="1" applyFill="1" applyBorder="1" applyAlignment="1">
      <alignment horizontal="center"/>
    </xf>
    <xf numFmtId="3" fontId="7" fillId="4" borderId="4" xfId="0" applyNumberFormat="1" applyFont="1" applyFill="1" applyBorder="1" applyAlignment="1">
      <alignment horizontal="center"/>
    </xf>
    <xf numFmtId="4" fontId="4" fillId="3" borderId="1" xfId="0" applyNumberFormat="1" applyFont="1" applyFill="1" applyBorder="1" applyAlignment="1">
      <alignment horizontal="center"/>
    </xf>
    <xf numFmtId="4" fontId="4" fillId="3" borderId="1" xfId="0" applyNumberFormat="1" applyFont="1" applyFill="1" applyBorder="1"/>
    <xf numFmtId="0" fontId="6" fillId="3" borderId="0" xfId="0" applyFont="1" applyFill="1" applyBorder="1" applyAlignment="1">
      <alignment horizontal="center"/>
    </xf>
  </cellXfs>
  <cellStyles count="2">
    <cellStyle name="Κανονικό" xfId="0" builtinId="0"/>
    <cellStyle name="Ποσοστό"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190497</xdr:colOff>
      <xdr:row>46</xdr:row>
      <xdr:rowOff>153402</xdr:rowOff>
    </xdr:from>
    <xdr:to>
      <xdr:col>5</xdr:col>
      <xdr:colOff>482764</xdr:colOff>
      <xdr:row>110</xdr:row>
      <xdr:rowOff>80210</xdr:rowOff>
    </xdr:to>
    <xdr:sp macro="" textlink="">
      <xdr:nvSpPr>
        <xdr:cNvPr id="1025" name="Text Box 1"/>
        <xdr:cNvSpPr txBox="1">
          <a:spLocks noChangeArrowheads="1"/>
        </xdr:cNvSpPr>
      </xdr:nvSpPr>
      <xdr:spPr bwMode="auto">
        <a:xfrm>
          <a:off x="441155" y="7893718"/>
          <a:ext cx="6127583" cy="1211880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r>
            <a:rPr lang="en-US" sz="1100" b="1">
              <a:latin typeface="+mn-lt"/>
              <a:ea typeface="+mn-ea"/>
              <a:cs typeface="+mn-cs"/>
            </a:rPr>
            <a:t>VALUATION &amp; RESEARCH SPECIALISTS (VRS)</a:t>
          </a:r>
          <a:endParaRPr lang="el-GR"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info@valueinvest.gr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a:cs typeface="Arial"/>
            </a:rPr>
            <a:t>DISCLOSURE STATEMENT (1)</a:t>
          </a:r>
          <a:endParaRPr lang="en-GB" sz="800" b="0" i="0" u="none" strike="noStrike" baseline="0">
            <a:solidFill>
              <a:srgbClr val="000000"/>
            </a:solidFill>
            <a:latin typeface="Arial"/>
            <a:cs typeface="Arial"/>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Arial"/>
              <a:cs typeface="Arial"/>
            </a:rPr>
            <a:t>VALUATION &amp; RESEARCH SPECIALISTS (VRS) is an independent firm providing advanced equity research, quality valuations and value-related advisory services to local and international business entities and / or communities. VRS services include valuations of intangible assets, business enterprises, and fixed assets. VRS’s focus business is in providing independent equity research to its institutional and retail clients / subscribers.</a:t>
          </a:r>
        </a:p>
        <a:p>
          <a:pPr algn="l" rtl="0">
            <a:defRPr sz="1000"/>
          </a:pPr>
          <a:endParaRPr lang="en-GB" sz="800" b="0" i="0" u="none" strike="noStrike" baseline="0">
            <a:solidFill>
              <a:srgbClr val="000000"/>
            </a:solidFill>
            <a:latin typeface="Arial"/>
            <a:cs typeface="Arial"/>
          </a:endParaRPr>
        </a:p>
        <a:p>
          <a:pPr algn="l" rtl="0">
            <a:defRPr sz="1000"/>
          </a:pPr>
          <a:r>
            <a:rPr lang="en-GB" sz="800" b="1" i="0" u="none" strike="noStrike" baseline="0">
              <a:solidFill>
                <a:srgbClr val="000000"/>
              </a:solidFill>
              <a:latin typeface="Arial"/>
              <a:cs typeface="Arial"/>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DISCLOSURE STATEMENT</a:t>
          </a:r>
          <a:r>
            <a:rPr lang="en-GB" sz="800" b="1">
              <a:latin typeface="+mn-lt"/>
              <a:ea typeface="+mn-ea"/>
              <a:cs typeface="+mn-cs"/>
            </a:rPr>
            <a:t> (2)</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mn-lt"/>
            <a:ea typeface="+mn-ea"/>
            <a:cs typeface="+mn-cs"/>
          </a:endParaRPr>
        </a:p>
        <a:p>
          <a:r>
            <a:rPr lang="en-GB" sz="800">
              <a:latin typeface="+mn-lt"/>
              <a:ea typeface="+mn-ea"/>
              <a:cs typeface="+mn-cs"/>
            </a:rPr>
            <a:t> </a:t>
          </a:r>
          <a:endParaRPr lang="el-GR" sz="800">
            <a:latin typeface="+mn-lt"/>
            <a:ea typeface="+mn-ea"/>
            <a:cs typeface="+mn-cs"/>
          </a:endParaRPr>
        </a:p>
        <a:p>
          <a:r>
            <a:rPr lang="en-US" sz="800">
              <a:latin typeface="+mn-lt"/>
              <a:ea typeface="+mn-ea"/>
              <a:cs typeface="+mn-cs"/>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COMPLIANCE WITH EU DIRECTIVES and GREEK LAWS</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ANALYST CERTIFICATION</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editAs="oneCell">
    <xdr:from>
      <xdr:col>2</xdr:col>
      <xdr:colOff>20051</xdr:colOff>
      <xdr:row>47</xdr:row>
      <xdr:rowOff>53139</xdr:rowOff>
    </xdr:from>
    <xdr:to>
      <xdr:col>2</xdr:col>
      <xdr:colOff>1452431</xdr:colOff>
      <xdr:row>52</xdr:row>
      <xdr:rowOff>50125</xdr:rowOff>
    </xdr:to>
    <xdr:pic>
      <xdr:nvPicPr>
        <xdr:cNvPr id="4" name="3 - Εικόνα" descr="VRS LOGO 1.jpg"/>
        <xdr:cNvPicPr>
          <a:picLocks noChangeAspect="1"/>
        </xdr:cNvPicPr>
      </xdr:nvPicPr>
      <xdr:blipFill>
        <a:blip xmlns:r="http://schemas.openxmlformats.org/officeDocument/2006/relationships" r:embed="rId1" cstate="print"/>
        <a:stretch>
          <a:fillRect/>
        </a:stretch>
      </xdr:blipFill>
      <xdr:spPr>
        <a:xfrm>
          <a:off x="521367" y="7983955"/>
          <a:ext cx="1432380" cy="949486"/>
        </a:xfrm>
        <a:prstGeom prst="rect">
          <a:avLst/>
        </a:prstGeom>
      </xdr:spPr>
    </xdr:pic>
    <xdr:clientData/>
  </xdr:twoCellAnchor>
  <xdr:twoCellAnchor>
    <xdr:from>
      <xdr:col>6</xdr:col>
      <xdr:colOff>190501</xdr:colOff>
      <xdr:row>36</xdr:row>
      <xdr:rowOff>83344</xdr:rowOff>
    </xdr:from>
    <xdr:to>
      <xdr:col>10</xdr:col>
      <xdr:colOff>130970</xdr:colOff>
      <xdr:row>60</xdr:row>
      <xdr:rowOff>11906</xdr:rowOff>
    </xdr:to>
    <xdr:sp macro="" textlink="">
      <xdr:nvSpPr>
        <xdr:cNvPr id="5" name="4 - TextBox"/>
        <xdr:cNvSpPr txBox="1"/>
      </xdr:nvSpPr>
      <xdr:spPr>
        <a:xfrm>
          <a:off x="7524751" y="7179469"/>
          <a:ext cx="5036344" cy="4500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a:p>
          <a:endParaRPr lang="en-US" sz="1100"/>
        </a:p>
        <a:p>
          <a:r>
            <a:rPr lang="en-US" sz="1100" b="1"/>
            <a:t>SYNOPSIS of the EARNINGS ESTIMATES REPORT by VRS</a:t>
          </a: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This report provides estimates on key financial accounts of a selected universe of Greek listed companies. Estimates refer to the accounts “sales/turnover”, “EBITDA” (earnings before interest, taxes, depreciation and amortization), “earnings after taxes and minorities” and “equity” for the period 2014 - 2015. In addition historical accounts are presented for the period 2010 – 2013.</a:t>
          </a:r>
          <a:endParaRPr lang="el-GR" sz="1100">
            <a:solidFill>
              <a:schemeClr val="dk1"/>
            </a:solidFill>
            <a:latin typeface="+mn-lt"/>
            <a:ea typeface="+mn-ea"/>
            <a:cs typeface="+mn-cs"/>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Estimates are drawn on the basis of the historical consolidated financial accounts of listed companies. Historical accounts are based on International Financial Reporting Standards (IFRS). VRS Research Team prepares the earnings estimates following company visits to the companies covered and communication with their management. There are also cases of listed companies providing guidance with regard to key financial performance metrics (such as revenue, profitability, etc.). The estimates presented in this report reflect exclusively the judgment of VRS equity analysts.</a:t>
          </a:r>
        </a:p>
        <a:p>
          <a:endParaRPr lang="el-GR" sz="1100">
            <a:solidFill>
              <a:schemeClr val="dk1"/>
            </a:solidFill>
            <a:latin typeface="+mn-lt"/>
            <a:ea typeface="+mn-ea"/>
            <a:cs typeface="+mn-cs"/>
          </a:endParaRPr>
        </a:p>
        <a:p>
          <a:r>
            <a:rPr lang="en-US" sz="1100">
              <a:solidFill>
                <a:schemeClr val="dk1"/>
              </a:solidFill>
              <a:latin typeface="+mn-lt"/>
              <a:ea typeface="+mn-ea"/>
              <a:cs typeface="+mn-cs"/>
            </a:rPr>
            <a:t>Companies covered are the following (in alphabetical order):</a:t>
          </a:r>
          <a:r>
            <a:rPr lang="en-US" sz="1100" baseline="0">
              <a:solidFill>
                <a:schemeClr val="dk1"/>
              </a:solidFill>
              <a:latin typeface="+mn-lt"/>
              <a:ea typeface="+mn-ea"/>
              <a:cs typeface="+mn-cs"/>
            </a:rPr>
            <a:t> HELLENIC EXCHANGES (</a:t>
          </a:r>
          <a:r>
            <a:rPr lang="en-US" sz="1100">
              <a:solidFill>
                <a:schemeClr val="dk1"/>
              </a:solidFill>
              <a:latin typeface="+mn-lt"/>
              <a:ea typeface="+mn-ea"/>
              <a:cs typeface="+mn-cs"/>
            </a:rPr>
            <a:t>EXAE), EYDAP, FG EUROPE, FF GROUP (FOLLI FOLLIE ), FOURLIS, FRIGOGLASS, HELLENIC PETROLEUM (ELPE), HELLENIC CABLES, IASO, INTRALOT, JUMBO, KORRES, KRI-KRI, METKA, MEVACO, MLS, MOTOR OIL, MYTILINEOS, OLP, OPAP, OTE, PPC (DEI), SARANTIS, THRACE PLASTICS, TITAN.</a:t>
          </a:r>
          <a:endParaRPr lang="el-GR" sz="11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savvakis@valueinvest.gr" TargetMode="External"/><Relationship Id="rId1" Type="http://schemas.openxmlformats.org/officeDocument/2006/relationships/hyperlink" Target="mailto:gsavvakis@valueinvest.g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CD64"/>
  <sheetViews>
    <sheetView showGridLines="0" tabSelected="1" topLeftCell="F4" zoomScale="85" zoomScaleNormal="85" workbookViewId="0">
      <pane xSplit="7065" ySplit="1650" topLeftCell="M7" activePane="bottomRight"/>
      <selection activeCell="AU19" sqref="AU19"/>
      <selection pane="topRight" activeCell="CA4" sqref="CA1:CA1048576"/>
      <selection pane="bottomLeft" activeCell="AX22" sqref="A22:XFD22"/>
      <selection pane="bottomRight" activeCell="AW37" sqref="AW37"/>
    </sheetView>
  </sheetViews>
  <sheetFormatPr defaultRowHeight="15"/>
  <cols>
    <col min="1" max="1" width="3.7109375" style="4" customWidth="1"/>
    <col min="2" max="2" width="3.7109375" style="3" customWidth="1"/>
    <col min="3" max="3" width="23.85546875" style="4" customWidth="1"/>
    <col min="4" max="4" width="17" style="4" customWidth="1"/>
    <col min="5" max="5" width="44" style="4" customWidth="1"/>
    <col min="6" max="6" width="19" style="3" customWidth="1"/>
    <col min="7" max="7" width="44" style="4" customWidth="1"/>
    <col min="8" max="8" width="21" style="3" customWidth="1"/>
    <col min="9" max="10" width="5.7109375" style="4" customWidth="1"/>
    <col min="11" max="13" width="22.5703125" style="3" customWidth="1"/>
    <col min="14" max="14" width="5.7109375" style="4" customWidth="1"/>
    <col min="15" max="15" width="23.85546875" style="3" customWidth="1"/>
    <col min="16" max="16" width="5.7109375" style="4" customWidth="1"/>
    <col min="17" max="18" width="11.5703125" style="3" customWidth="1"/>
    <col min="19" max="22" width="11.5703125" style="4" customWidth="1"/>
    <col min="23" max="23" width="5.7109375" style="4" customWidth="1"/>
    <col min="24" max="25" width="11.5703125" style="3" customWidth="1"/>
    <col min="26" max="29" width="11.5703125" style="4" customWidth="1"/>
    <col min="30" max="30" width="5.7109375" style="4" customWidth="1"/>
    <col min="31" max="32" width="11.5703125" style="3" customWidth="1"/>
    <col min="33" max="36" width="11.5703125" style="4" customWidth="1"/>
    <col min="37" max="37" width="5.7109375" style="4" customWidth="1"/>
    <col min="38" max="39" width="11.5703125" style="3" customWidth="1"/>
    <col min="40" max="43" width="11.5703125" style="4" customWidth="1"/>
    <col min="44" max="44" width="5.7109375" style="4" customWidth="1"/>
    <col min="45" max="46" width="11.5703125" style="3" customWidth="1"/>
    <col min="47" max="50" width="11.5703125" style="4" customWidth="1"/>
    <col min="51" max="51" width="5.7109375" style="4" customWidth="1"/>
    <col min="52" max="52" width="23.85546875" style="3" customWidth="1"/>
    <col min="53" max="53" width="18.7109375" style="3" bestFit="1" customWidth="1"/>
    <col min="54" max="54" width="27" style="3" customWidth="1"/>
    <col min="55" max="56" width="27.42578125" style="3" customWidth="1"/>
    <col min="57" max="57" width="5.7109375" style="4" customWidth="1"/>
    <col min="58" max="58" width="23.85546875" style="3" customWidth="1"/>
    <col min="59" max="59" width="5.7109375" style="4" customWidth="1"/>
    <col min="60" max="60" width="9" style="3" customWidth="1"/>
    <col min="61" max="65" width="9.140625" style="3"/>
    <col min="66" max="66" width="5.7109375" style="4" customWidth="1"/>
    <col min="67" max="72" width="9.140625" style="4"/>
    <col min="73" max="73" width="5.7109375" style="4" customWidth="1"/>
    <col min="74" max="79" width="9.140625" style="3"/>
    <col min="80" max="80" width="5.7109375" style="4" customWidth="1"/>
    <col min="81" max="81" width="23.85546875" style="3" customWidth="1"/>
    <col min="82" max="82" width="5.7109375" style="4" customWidth="1"/>
    <col min="83" max="16384" width="9.140625" style="4"/>
  </cols>
  <sheetData>
    <row r="1" spans="2:82" ht="14.25" customHeight="1"/>
    <row r="2" spans="2:82" ht="14.25" customHeight="1"/>
    <row r="3" spans="2:82" ht="14.25" customHeight="1"/>
    <row r="4" spans="2:82" ht="14.25" customHeight="1"/>
    <row r="5" spans="2:82" ht="14.25" customHeight="1">
      <c r="I5" s="28"/>
      <c r="K5" s="43" t="s">
        <v>170</v>
      </c>
      <c r="L5" s="26" t="str">
        <f>K5</f>
        <v>19 Sept. 2014</v>
      </c>
      <c r="M5" s="26" t="str">
        <f>L5</f>
        <v>19 Sept. 2014</v>
      </c>
      <c r="O5" s="7"/>
      <c r="P5" s="28"/>
      <c r="Q5" s="7"/>
      <c r="R5" s="7"/>
      <c r="S5" s="6" t="s">
        <v>111</v>
      </c>
      <c r="T5" s="7"/>
      <c r="U5" s="7"/>
      <c r="V5" s="7"/>
      <c r="W5" s="28"/>
      <c r="X5" s="7"/>
      <c r="Y5" s="7"/>
      <c r="Z5" s="6" t="s">
        <v>112</v>
      </c>
      <c r="AA5" s="6"/>
      <c r="AB5" s="6"/>
      <c r="AC5" s="6"/>
      <c r="AD5" s="28"/>
      <c r="AE5" s="7"/>
      <c r="AF5" s="6" t="s">
        <v>113</v>
      </c>
      <c r="AG5" s="6"/>
      <c r="AH5" s="8"/>
      <c r="AI5" s="8"/>
      <c r="AJ5" s="8"/>
      <c r="AK5" s="28"/>
      <c r="AL5" s="6"/>
      <c r="AM5" s="6"/>
      <c r="AN5" s="6" t="s">
        <v>134</v>
      </c>
      <c r="AO5" s="8"/>
      <c r="AP5" s="8"/>
      <c r="AQ5" s="8"/>
      <c r="AR5" s="28"/>
      <c r="AS5" s="6" t="s">
        <v>114</v>
      </c>
      <c r="AT5" s="6"/>
      <c r="AU5" s="6"/>
      <c r="AV5" s="8"/>
      <c r="AW5" s="8"/>
      <c r="AX5" s="8"/>
      <c r="AY5" s="28"/>
      <c r="AZ5" s="7"/>
      <c r="BA5" s="7" t="s">
        <v>117</v>
      </c>
      <c r="BB5" s="7" t="s">
        <v>118</v>
      </c>
      <c r="BC5" s="7" t="s">
        <v>120</v>
      </c>
      <c r="BD5" s="7" t="s">
        <v>122</v>
      </c>
      <c r="BE5" s="28"/>
      <c r="BF5" s="7"/>
      <c r="BG5" s="28"/>
      <c r="BH5" s="38" t="s">
        <v>135</v>
      </c>
      <c r="BI5" s="38"/>
      <c r="BJ5" s="38"/>
      <c r="BK5" s="39"/>
      <c r="BL5" s="39"/>
      <c r="BM5" s="39"/>
      <c r="BN5" s="28"/>
      <c r="BO5" s="38" t="s">
        <v>137</v>
      </c>
      <c r="BP5" s="38"/>
      <c r="BQ5" s="38"/>
      <c r="BR5" s="39"/>
      <c r="BS5" s="39"/>
      <c r="BT5" s="39"/>
      <c r="BU5" s="28"/>
      <c r="BV5" s="38" t="s">
        <v>136</v>
      </c>
      <c r="BW5" s="38"/>
      <c r="BX5" s="38"/>
      <c r="BY5" s="39"/>
      <c r="BZ5" s="39"/>
      <c r="CA5" s="39"/>
      <c r="CB5" s="28"/>
      <c r="CC5" s="7"/>
      <c r="CD5" s="28"/>
    </row>
    <row r="6" spans="2:82" s="5" customFormat="1" ht="40.5" customHeight="1">
      <c r="B6" s="9"/>
      <c r="C6" s="10"/>
      <c r="D6" s="11" t="s">
        <v>39</v>
      </c>
      <c r="E6" s="12" t="s">
        <v>33</v>
      </c>
      <c r="F6" s="12" t="s">
        <v>35</v>
      </c>
      <c r="G6" s="12" t="s">
        <v>34</v>
      </c>
      <c r="H6" s="12" t="s">
        <v>36</v>
      </c>
      <c r="I6" s="29"/>
      <c r="J6" s="4"/>
      <c r="K6" s="7" t="s">
        <v>110</v>
      </c>
      <c r="L6" s="16" t="s">
        <v>125</v>
      </c>
      <c r="M6" s="16" t="s">
        <v>129</v>
      </c>
      <c r="O6" s="3"/>
      <c r="P6" s="29"/>
      <c r="Q6" s="3">
        <v>2010</v>
      </c>
      <c r="R6" s="3">
        <v>2011</v>
      </c>
      <c r="S6" s="3">
        <v>2012</v>
      </c>
      <c r="T6" s="3">
        <v>2013</v>
      </c>
      <c r="U6" s="3">
        <v>2014</v>
      </c>
      <c r="V6" s="3">
        <v>2015</v>
      </c>
      <c r="W6" s="29"/>
      <c r="X6" s="3">
        <v>2010</v>
      </c>
      <c r="Y6" s="3">
        <v>2011</v>
      </c>
      <c r="Z6" s="3">
        <v>2012</v>
      </c>
      <c r="AA6" s="3">
        <v>2013</v>
      </c>
      <c r="AB6" s="3">
        <v>2014</v>
      </c>
      <c r="AC6" s="3">
        <v>2015</v>
      </c>
      <c r="AD6" s="29"/>
      <c r="AE6" s="3">
        <v>2010</v>
      </c>
      <c r="AF6" s="3">
        <v>2011</v>
      </c>
      <c r="AG6" s="3">
        <v>2012</v>
      </c>
      <c r="AH6" s="3">
        <v>2013</v>
      </c>
      <c r="AI6" s="3">
        <v>2014</v>
      </c>
      <c r="AJ6" s="3">
        <v>2015</v>
      </c>
      <c r="AK6" s="29"/>
      <c r="AL6" s="3">
        <v>2010</v>
      </c>
      <c r="AM6" s="3">
        <v>2011</v>
      </c>
      <c r="AN6" s="3">
        <v>2012</v>
      </c>
      <c r="AO6" s="3">
        <v>2013</v>
      </c>
      <c r="AP6" s="3">
        <v>2014</v>
      </c>
      <c r="AQ6" s="3">
        <v>2015</v>
      </c>
      <c r="AR6" s="29"/>
      <c r="AS6" s="3">
        <v>2010</v>
      </c>
      <c r="AT6" s="3">
        <v>2011</v>
      </c>
      <c r="AU6" s="3">
        <v>2012</v>
      </c>
      <c r="AV6" s="3">
        <v>2013</v>
      </c>
      <c r="AW6" s="3">
        <v>2014</v>
      </c>
      <c r="AX6" s="3">
        <v>2015</v>
      </c>
      <c r="AY6" s="29"/>
      <c r="AZ6" s="3"/>
      <c r="BA6" s="7"/>
      <c r="BB6" s="7"/>
      <c r="BC6" s="7"/>
      <c r="BD6" s="7"/>
      <c r="BE6" s="29"/>
      <c r="BF6" s="3"/>
      <c r="BG6" s="29"/>
      <c r="BH6" s="34">
        <v>2010</v>
      </c>
      <c r="BI6" s="34">
        <v>2011</v>
      </c>
      <c r="BJ6" s="34">
        <v>2012</v>
      </c>
      <c r="BK6" s="34">
        <v>2013</v>
      </c>
      <c r="BL6" s="34">
        <v>2014</v>
      </c>
      <c r="BM6" s="34">
        <v>2015</v>
      </c>
      <c r="BN6" s="29"/>
      <c r="BO6" s="34">
        <v>2010</v>
      </c>
      <c r="BP6" s="34">
        <v>2011</v>
      </c>
      <c r="BQ6" s="34">
        <v>2012</v>
      </c>
      <c r="BR6" s="34">
        <v>2013</v>
      </c>
      <c r="BS6" s="34">
        <v>2014</v>
      </c>
      <c r="BT6" s="34">
        <v>2015</v>
      </c>
      <c r="BU6" s="29"/>
      <c r="BV6" s="34">
        <v>2010</v>
      </c>
      <c r="BW6" s="34">
        <v>2011</v>
      </c>
      <c r="BX6" s="34">
        <v>2012</v>
      </c>
      <c r="BY6" s="34">
        <v>2013</v>
      </c>
      <c r="BZ6" s="34">
        <v>2014</v>
      </c>
      <c r="CA6" s="34">
        <v>2015</v>
      </c>
      <c r="CB6" s="29"/>
      <c r="CC6" s="3"/>
      <c r="CD6" s="29"/>
    </row>
    <row r="7" spans="2:82" ht="14.25" customHeight="1">
      <c r="B7" s="13"/>
      <c r="D7" s="3"/>
      <c r="E7" s="3"/>
      <c r="G7" s="3"/>
      <c r="I7" s="29"/>
      <c r="P7" s="29"/>
      <c r="S7" s="3"/>
      <c r="T7" s="3"/>
      <c r="U7" s="3"/>
      <c r="V7" s="3"/>
      <c r="W7" s="29"/>
      <c r="Z7" s="3"/>
      <c r="AA7" s="3"/>
      <c r="AB7" s="3"/>
      <c r="AC7" s="3"/>
      <c r="AD7" s="29"/>
      <c r="AG7" s="3"/>
      <c r="AH7" s="3"/>
      <c r="AI7" s="3"/>
      <c r="AJ7" s="3"/>
      <c r="AK7" s="29"/>
      <c r="AN7" s="3"/>
      <c r="AO7" s="3"/>
      <c r="AP7" s="3"/>
      <c r="AQ7" s="3"/>
      <c r="AR7" s="29"/>
      <c r="AU7" s="3"/>
      <c r="AV7" s="3"/>
      <c r="AW7" s="3"/>
      <c r="AX7" s="3"/>
      <c r="AY7" s="29"/>
      <c r="BE7" s="29"/>
      <c r="BG7" s="29"/>
      <c r="BN7" s="29"/>
      <c r="BO7" s="3"/>
      <c r="BP7" s="3"/>
      <c r="BQ7" s="3"/>
      <c r="BR7" s="3"/>
      <c r="BS7" s="3"/>
      <c r="BT7" s="3"/>
      <c r="BU7" s="29"/>
      <c r="CB7" s="29"/>
      <c r="CC7" s="49"/>
      <c r="CD7" s="29"/>
    </row>
    <row r="8" spans="2:82">
      <c r="B8" s="13">
        <v>1</v>
      </c>
      <c r="C8" s="5" t="s">
        <v>2</v>
      </c>
      <c r="D8" s="7" t="s">
        <v>16</v>
      </c>
      <c r="E8" s="7" t="s">
        <v>45</v>
      </c>
      <c r="F8" s="7" t="s">
        <v>46</v>
      </c>
      <c r="G8" s="7" t="s">
        <v>45</v>
      </c>
      <c r="H8" s="7" t="s">
        <v>47</v>
      </c>
      <c r="I8" s="29"/>
      <c r="K8" s="55">
        <v>1.41</v>
      </c>
      <c r="L8" s="56">
        <v>52800154</v>
      </c>
      <c r="M8" s="31">
        <f t="shared" ref="M8:M32" si="0">K8*(L8/1000000)</f>
        <v>74.448217139999997</v>
      </c>
      <c r="O8" s="40" t="str">
        <f t="shared" ref="O8:O32" si="1">C8</f>
        <v>FG EUROPE</v>
      </c>
      <c r="P8" s="29"/>
      <c r="Q8" s="59">
        <v>96.370999999999995</v>
      </c>
      <c r="R8" s="59">
        <v>99.724000000000004</v>
      </c>
      <c r="S8" s="59">
        <v>111.122</v>
      </c>
      <c r="T8" s="59">
        <v>99.102999999999994</v>
      </c>
      <c r="U8" s="59">
        <v>81.264459999999985</v>
      </c>
      <c r="V8" s="59">
        <v>86.952972199999991</v>
      </c>
      <c r="W8" s="36"/>
      <c r="X8" s="59">
        <v>11.766999999999999</v>
      </c>
      <c r="Y8" s="59">
        <v>11.574</v>
      </c>
      <c r="Z8" s="59">
        <v>15.972000000000001</v>
      </c>
      <c r="AA8" s="59">
        <v>14.862000000000002</v>
      </c>
      <c r="AB8" s="59">
        <v>7.1512724799999994</v>
      </c>
      <c r="AC8" s="59">
        <v>8.8213912755999999</v>
      </c>
      <c r="AD8" s="36"/>
      <c r="AE8" s="59">
        <v>3.4630000000000001</v>
      </c>
      <c r="AF8" s="59">
        <v>4.1719999999999997</v>
      </c>
      <c r="AG8" s="59">
        <v>4.7919999999999998</v>
      </c>
      <c r="AH8" s="59">
        <v>3.64</v>
      </c>
      <c r="AI8" s="59">
        <v>1.2252892</v>
      </c>
      <c r="AJ8" s="59">
        <v>2.6085891659999998</v>
      </c>
      <c r="AK8" s="36"/>
      <c r="AL8" s="2">
        <f>AE8/($L$8/1000000)</f>
        <v>6.5586929916908954E-2</v>
      </c>
      <c r="AM8" s="2">
        <f t="shared" ref="AM8:AQ8" si="2">AF8/($L$8/1000000)</f>
        <v>7.9014921054965104E-2</v>
      </c>
      <c r="AN8" s="2">
        <f t="shared" si="2"/>
        <v>9.0757311048751857E-2</v>
      </c>
      <c r="AO8" s="2">
        <f t="shared" si="2"/>
        <v>6.8939192866748086E-2</v>
      </c>
      <c r="AP8" s="2">
        <f t="shared" si="2"/>
        <v>2.3206167163830619E-2</v>
      </c>
      <c r="AQ8" s="2">
        <f t="shared" si="2"/>
        <v>4.9404953743127339E-2</v>
      </c>
      <c r="AR8" s="36"/>
      <c r="AS8" s="59">
        <v>28.552</v>
      </c>
      <c r="AT8" s="59">
        <v>31.158000000000001</v>
      </c>
      <c r="AU8" s="59">
        <v>35.22</v>
      </c>
      <c r="AV8" s="59">
        <v>30.844999999999999</v>
      </c>
      <c r="AW8" s="59">
        <v>32.070289199999998</v>
      </c>
      <c r="AX8" s="59">
        <v>34.678878365999999</v>
      </c>
      <c r="AY8" s="29"/>
      <c r="AZ8" s="51" t="str">
        <f>C8</f>
        <v>FG EUROPE</v>
      </c>
      <c r="BA8" s="42" t="str">
        <f>$K$5</f>
        <v>19 Sept. 2014</v>
      </c>
      <c r="BB8" s="1" t="s">
        <v>119</v>
      </c>
      <c r="BC8" s="1" t="s">
        <v>121</v>
      </c>
      <c r="BD8" s="27">
        <v>302103219557</v>
      </c>
      <c r="BE8" s="29"/>
      <c r="BF8" s="40" t="str">
        <f>AZ8</f>
        <v>FG EUROPE</v>
      </c>
      <c r="BG8" s="29"/>
      <c r="BH8" s="37">
        <f>$M$8/AE8</f>
        <v>21.498185717585908</v>
      </c>
      <c r="BI8" s="37">
        <f t="shared" ref="BI8:BM8" si="3">$M$8/AF8</f>
        <v>17.844730858101631</v>
      </c>
      <c r="BJ8" s="37">
        <f t="shared" si="3"/>
        <v>15.535938468280467</v>
      </c>
      <c r="BK8" s="37">
        <f t="shared" si="3"/>
        <v>20.452806906593406</v>
      </c>
      <c r="BL8" s="37">
        <f t="shared" si="3"/>
        <v>60.759710556495563</v>
      </c>
      <c r="BM8" s="37">
        <f t="shared" si="3"/>
        <v>28.539648216878319</v>
      </c>
      <c r="BN8" s="29"/>
      <c r="BO8" s="37">
        <f>$M$8/Q8</f>
        <v>0.77251680630065067</v>
      </c>
      <c r="BP8" s="37">
        <f t="shared" ref="BP8:BT8" si="4">$M$8/R8</f>
        <v>0.74654262905619506</v>
      </c>
      <c r="BQ8" s="37">
        <f t="shared" si="4"/>
        <v>0.66996829736685803</v>
      </c>
      <c r="BR8" s="37">
        <f t="shared" si="4"/>
        <v>0.75122062036467108</v>
      </c>
      <c r="BS8" s="37">
        <f t="shared" si="4"/>
        <v>0.91612270776179416</v>
      </c>
      <c r="BT8" s="37">
        <f t="shared" si="4"/>
        <v>0.85618944650634965</v>
      </c>
      <c r="BU8" s="29"/>
      <c r="BV8" s="37">
        <f>$M$8/AS8</f>
        <v>2.607460673157747</v>
      </c>
      <c r="BW8" s="37">
        <f t="shared" ref="BW8:CA8" si="5">$M$8/AT8</f>
        <v>2.3893772751781244</v>
      </c>
      <c r="BX8" s="37">
        <f t="shared" si="5"/>
        <v>2.1138051431005112</v>
      </c>
      <c r="BY8" s="37">
        <f t="shared" si="5"/>
        <v>2.4136235091586968</v>
      </c>
      <c r="BZ8" s="37">
        <f t="shared" si="5"/>
        <v>2.3214077265009512</v>
      </c>
      <c r="CA8" s="37">
        <f t="shared" si="5"/>
        <v>2.1467884962793606</v>
      </c>
      <c r="CB8" s="29"/>
      <c r="CC8" s="40" t="str">
        <f>BF8</f>
        <v>FG EUROPE</v>
      </c>
      <c r="CD8" s="29"/>
    </row>
    <row r="9" spans="2:82">
      <c r="B9" s="3">
        <f>B8+1</f>
        <v>2</v>
      </c>
      <c r="C9" s="15" t="s">
        <v>169</v>
      </c>
      <c r="D9" s="7" t="s">
        <v>29</v>
      </c>
      <c r="E9" s="16" t="s">
        <v>93</v>
      </c>
      <c r="F9" s="20" t="s">
        <v>95</v>
      </c>
      <c r="G9" s="16" t="s">
        <v>93</v>
      </c>
      <c r="H9" s="16" t="s">
        <v>94</v>
      </c>
      <c r="I9" s="29"/>
      <c r="K9" s="55">
        <v>30.98</v>
      </c>
      <c r="L9" s="56">
        <v>66948210</v>
      </c>
      <c r="M9" s="31">
        <f t="shared" ref="M9:M26" si="6">K9*(L9/1000000)</f>
        <v>2074.0555458000003</v>
      </c>
      <c r="N9" s="19"/>
      <c r="O9" s="40" t="str">
        <f t="shared" ref="O9:O26" si="7">C9</f>
        <v>FF GROUP (FOLLI FOLLIE)</v>
      </c>
      <c r="P9" s="29"/>
      <c r="Q9" s="59">
        <v>989.60091699999998</v>
      </c>
      <c r="R9" s="59">
        <v>1021.4172160000001</v>
      </c>
      <c r="S9" s="59">
        <v>1110.03</v>
      </c>
      <c r="T9" s="59">
        <v>934.23049300000002</v>
      </c>
      <c r="U9" s="59">
        <v>980</v>
      </c>
      <c r="V9" s="59">
        <v>1050</v>
      </c>
      <c r="W9" s="29"/>
      <c r="X9" s="59">
        <v>193.347983</v>
      </c>
      <c r="Y9" s="59">
        <v>198.748243</v>
      </c>
      <c r="Z9" s="59">
        <v>212.82</v>
      </c>
      <c r="AA9" s="59">
        <v>194.689393</v>
      </c>
      <c r="AB9" s="59">
        <v>230</v>
      </c>
      <c r="AC9" s="59">
        <v>240</v>
      </c>
      <c r="AD9" s="29"/>
      <c r="AE9" s="59">
        <v>99.246442000000002</v>
      </c>
      <c r="AF9" s="59">
        <v>89.519000000000005</v>
      </c>
      <c r="AG9" s="59">
        <v>95.620154999999997</v>
      </c>
      <c r="AH9" s="59">
        <v>347.50365799999997</v>
      </c>
      <c r="AI9" s="59">
        <v>150</v>
      </c>
      <c r="AJ9" s="59">
        <v>170</v>
      </c>
      <c r="AK9" s="29"/>
      <c r="AL9" s="2">
        <f>AE9/($L$9/1000000)</f>
        <v>1.4824360800684588</v>
      </c>
      <c r="AM9" s="2">
        <f t="shared" ref="AM9:AQ9" si="8">AF9/($L$9/1000000)</f>
        <v>1.3371380653791938</v>
      </c>
      <c r="AN9" s="2">
        <f t="shared" si="8"/>
        <v>1.4282705243351539</v>
      </c>
      <c r="AO9" s="2">
        <f t="shared" si="8"/>
        <v>5.1906340438377656</v>
      </c>
      <c r="AP9" s="2">
        <f t="shared" si="8"/>
        <v>2.2405378724838196</v>
      </c>
      <c r="AQ9" s="2">
        <f t="shared" si="8"/>
        <v>2.5392762554816626</v>
      </c>
      <c r="AR9" s="29"/>
      <c r="AS9" s="59">
        <v>529.17355899999995</v>
      </c>
      <c r="AT9" s="59">
        <v>721.377972</v>
      </c>
      <c r="AU9" s="59">
        <v>805.53496199999995</v>
      </c>
      <c r="AV9" s="59">
        <v>1160.1376279999999</v>
      </c>
      <c r="AW9" s="59">
        <v>1250</v>
      </c>
      <c r="AX9" s="59">
        <v>1350</v>
      </c>
      <c r="AY9" s="29"/>
      <c r="AZ9" s="51" t="str">
        <f>C9</f>
        <v>FF GROUP (FOLLI FOLLIE)</v>
      </c>
      <c r="BA9" s="42" t="str">
        <f t="shared" ref="BA9:BA32" si="9">$K$5</f>
        <v>19 Sept. 2014</v>
      </c>
      <c r="BB9" s="1" t="s">
        <v>132</v>
      </c>
      <c r="BC9" s="1" t="s">
        <v>133</v>
      </c>
      <c r="BD9" s="27">
        <v>302103219557</v>
      </c>
      <c r="BE9" s="29"/>
      <c r="BF9" s="40" t="str">
        <f>AZ9</f>
        <v>FF GROUP (FOLLI FOLLIE)</v>
      </c>
      <c r="BG9" s="29"/>
      <c r="BH9" s="37">
        <f>$M$9/AE9</f>
        <v>20.89803426706219</v>
      </c>
      <c r="BI9" s="37">
        <f t="shared" ref="BI9:BM9" si="10">$M$9/AF9</f>
        <v>23.16888644645271</v>
      </c>
      <c r="BJ9" s="37">
        <f t="shared" si="10"/>
        <v>21.690568748816609</v>
      </c>
      <c r="BK9" s="37">
        <f t="shared" si="10"/>
        <v>5.9684423402530067</v>
      </c>
      <c r="BL9" s="37">
        <f t="shared" si="10"/>
        <v>13.827036972000002</v>
      </c>
      <c r="BM9" s="37">
        <f t="shared" si="10"/>
        <v>12.200326740000001</v>
      </c>
      <c r="BN9" s="29"/>
      <c r="BO9" s="37">
        <f>$M$9/Q9</f>
        <v>2.0958504687804371</v>
      </c>
      <c r="BP9" s="37">
        <f t="shared" ref="BP9:BT9" si="11">$M$9/R9</f>
        <v>2.030566465212194</v>
      </c>
      <c r="BQ9" s="37">
        <f t="shared" si="11"/>
        <v>1.8684680105943086</v>
      </c>
      <c r="BR9" s="37">
        <f t="shared" si="11"/>
        <v>2.2200683464524853</v>
      </c>
      <c r="BS9" s="37">
        <f t="shared" si="11"/>
        <v>2.1163832100000004</v>
      </c>
      <c r="BT9" s="37">
        <f t="shared" si="11"/>
        <v>1.9752909960000002</v>
      </c>
      <c r="BU9" s="29"/>
      <c r="BV9" s="37">
        <f>$M$9/AS9</f>
        <v>3.9194239971464646</v>
      </c>
      <c r="BW9" s="37">
        <f t="shared" ref="BW9:CA9" si="12">$M$9/AT9</f>
        <v>2.8751301346917209</v>
      </c>
      <c r="BX9" s="37">
        <f t="shared" si="12"/>
        <v>2.5747554651761972</v>
      </c>
      <c r="BY9" s="37">
        <f t="shared" si="12"/>
        <v>1.7877668095082253</v>
      </c>
      <c r="BZ9" s="37">
        <f t="shared" si="12"/>
        <v>1.6592444366400003</v>
      </c>
      <c r="CA9" s="37">
        <f t="shared" si="12"/>
        <v>1.5363374413333335</v>
      </c>
      <c r="CB9" s="29"/>
      <c r="CC9" s="40" t="str">
        <f t="shared" ref="CC9:CC32" si="13">BF9</f>
        <v>FF GROUP (FOLLI FOLLIE)</v>
      </c>
      <c r="CD9" s="29"/>
    </row>
    <row r="10" spans="2:82">
      <c r="B10" s="3">
        <f t="shared" ref="B10:B32" si="14">B9+1</f>
        <v>3</v>
      </c>
      <c r="C10" s="15" t="s">
        <v>11</v>
      </c>
      <c r="D10" s="7" t="s">
        <v>31</v>
      </c>
      <c r="E10" s="16" t="s">
        <v>100</v>
      </c>
      <c r="F10" s="16" t="s">
        <v>101</v>
      </c>
      <c r="G10" s="16" t="s">
        <v>102</v>
      </c>
      <c r="H10" s="16" t="s">
        <v>103</v>
      </c>
      <c r="I10" s="29"/>
      <c r="K10" s="55">
        <v>4.74</v>
      </c>
      <c r="L10" s="56">
        <v>50992322</v>
      </c>
      <c r="M10" s="31">
        <f>K10*(L10/1000000)</f>
        <v>241.70360628000003</v>
      </c>
      <c r="N10" s="19"/>
      <c r="O10" s="40" t="str">
        <f t="shared" si="7"/>
        <v>FOURLIS</v>
      </c>
      <c r="P10" s="29"/>
      <c r="Q10" s="59">
        <v>638.15</v>
      </c>
      <c r="R10" s="59">
        <v>438.24900000000002</v>
      </c>
      <c r="S10" s="59">
        <v>420.25</v>
      </c>
      <c r="T10" s="59">
        <v>403.3</v>
      </c>
      <c r="U10" s="59">
        <v>410</v>
      </c>
      <c r="V10" s="59">
        <v>430</v>
      </c>
      <c r="W10" s="29"/>
      <c r="X10" s="59">
        <v>46.65</v>
      </c>
      <c r="Y10" s="59">
        <v>27.97</v>
      </c>
      <c r="Z10" s="59">
        <v>20.100000000000001</v>
      </c>
      <c r="AA10" s="59">
        <v>25.4</v>
      </c>
      <c r="AB10" s="59">
        <v>24</v>
      </c>
      <c r="AC10" s="59">
        <v>25</v>
      </c>
      <c r="AD10" s="29"/>
      <c r="AE10" s="59">
        <v>15.295999999999999</v>
      </c>
      <c r="AF10" s="59">
        <v>1.776</v>
      </c>
      <c r="AG10" s="59">
        <v>-11.253</v>
      </c>
      <c r="AH10" s="59">
        <v>-8.2929999999999993</v>
      </c>
      <c r="AI10" s="59">
        <v>-5</v>
      </c>
      <c r="AJ10" s="59">
        <v>-3</v>
      </c>
      <c r="AK10" s="29"/>
      <c r="AL10" s="2">
        <f>AE10/($L$10/1000000)</f>
        <v>0.29996672832431515</v>
      </c>
      <c r="AM10" s="2">
        <f t="shared" ref="AM10:AQ10" si="15">AF10/($L$10/1000000)</f>
        <v>3.4828772849371324E-2</v>
      </c>
      <c r="AN10" s="2">
        <f t="shared" si="15"/>
        <v>-0.22068028202363485</v>
      </c>
      <c r="AO10" s="2">
        <f t="shared" si="15"/>
        <v>-0.16263232727468263</v>
      </c>
      <c r="AP10" s="2">
        <f t="shared" si="15"/>
        <v>-9.8053977616473317E-2</v>
      </c>
      <c r="AQ10" s="2">
        <f t="shared" si="15"/>
        <v>-5.8832386569883988E-2</v>
      </c>
      <c r="AR10" s="29"/>
      <c r="AS10" s="59">
        <v>187.95699999999999</v>
      </c>
      <c r="AT10" s="59">
        <v>187.79900000000001</v>
      </c>
      <c r="AU10" s="59">
        <v>176.88</v>
      </c>
      <c r="AV10" s="59">
        <v>168.988</v>
      </c>
      <c r="AW10" s="59">
        <v>167</v>
      </c>
      <c r="AX10" s="59">
        <v>165</v>
      </c>
      <c r="AY10" s="29"/>
      <c r="AZ10" s="51" t="str">
        <f t="shared" ref="AZ10:AZ11" si="16">C10</f>
        <v>FOURLIS</v>
      </c>
      <c r="BA10" s="42" t="str">
        <f t="shared" si="9"/>
        <v>19 Sept. 2014</v>
      </c>
      <c r="BB10" s="1" t="s">
        <v>132</v>
      </c>
      <c r="BC10" s="1" t="s">
        <v>133</v>
      </c>
      <c r="BD10" s="27">
        <v>302103219557</v>
      </c>
      <c r="BE10" s="29"/>
      <c r="BF10" s="40" t="str">
        <f t="shared" ref="BF10:BF11" si="17">AZ10</f>
        <v>FOURLIS</v>
      </c>
      <c r="BG10" s="29"/>
      <c r="BH10" s="37">
        <f>$M$10/AE10</f>
        <v>15.801752502615065</v>
      </c>
      <c r="BI10" s="37">
        <f t="shared" ref="BI10:BM10" si="18">$M$10/AF10</f>
        <v>136.09437290540541</v>
      </c>
      <c r="BJ10" s="37">
        <f t="shared" si="18"/>
        <v>-21.479037259397497</v>
      </c>
      <c r="BK10" s="37">
        <f t="shared" si="18"/>
        <v>-29.14549695888099</v>
      </c>
      <c r="BL10" s="37">
        <f t="shared" si="18"/>
        <v>-48.340721256000009</v>
      </c>
      <c r="BM10" s="37">
        <f t="shared" si="18"/>
        <v>-80.56786876000001</v>
      </c>
      <c r="BN10" s="29"/>
      <c r="BO10" s="37">
        <f>$M$10/Q10</f>
        <v>0.37875672848076475</v>
      </c>
      <c r="BP10" s="37">
        <f t="shared" ref="BP10:BT10" si="19">$M$10/R10</f>
        <v>0.55152118152009477</v>
      </c>
      <c r="BQ10" s="37">
        <f t="shared" si="19"/>
        <v>0.57514243017251643</v>
      </c>
      <c r="BR10" s="37">
        <f t="shared" si="19"/>
        <v>0.59931466967517988</v>
      </c>
      <c r="BS10" s="37">
        <f t="shared" si="19"/>
        <v>0.5895209909268293</v>
      </c>
      <c r="BT10" s="37">
        <f t="shared" si="19"/>
        <v>0.56210140995348845</v>
      </c>
      <c r="BU10" s="29"/>
      <c r="BV10" s="37">
        <f>$M$10/AS10</f>
        <v>1.285951607442128</v>
      </c>
      <c r="BW10" s="37">
        <f t="shared" ref="BW10:CA10" si="20">$M$10/AT10</f>
        <v>1.2870335107215694</v>
      </c>
      <c r="BX10" s="37">
        <f t="shared" si="20"/>
        <v>1.3664835271370424</v>
      </c>
      <c r="BY10" s="37">
        <f t="shared" si="20"/>
        <v>1.4303004135204869</v>
      </c>
      <c r="BZ10" s="37">
        <f t="shared" si="20"/>
        <v>1.4473269837125751</v>
      </c>
      <c r="CA10" s="37">
        <f t="shared" si="20"/>
        <v>1.4648703410909092</v>
      </c>
      <c r="CB10" s="29"/>
      <c r="CC10" s="40" t="str">
        <f t="shared" si="13"/>
        <v>FOURLIS</v>
      </c>
      <c r="CD10" s="29"/>
    </row>
    <row r="11" spans="2:82">
      <c r="B11" s="3">
        <f t="shared" si="14"/>
        <v>4</v>
      </c>
      <c r="C11" s="15" t="s">
        <v>5</v>
      </c>
      <c r="D11" s="7" t="s">
        <v>20</v>
      </c>
      <c r="E11" s="16" t="s">
        <v>106</v>
      </c>
      <c r="F11" s="7" t="s">
        <v>66</v>
      </c>
      <c r="G11" s="7" t="s">
        <v>64</v>
      </c>
      <c r="H11" s="7" t="s">
        <v>65</v>
      </c>
      <c r="I11" s="29"/>
      <c r="K11" s="55">
        <v>1.28</v>
      </c>
      <c r="L11" s="56">
        <v>29546360</v>
      </c>
      <c r="M11" s="31">
        <f t="shared" si="6"/>
        <v>37.819340799999999</v>
      </c>
      <c r="O11" s="40" t="str">
        <f t="shared" si="7"/>
        <v>HELLENIC CABLES</v>
      </c>
      <c r="P11" s="29"/>
      <c r="Q11" s="59">
        <v>351.88398100000001</v>
      </c>
      <c r="R11" s="59">
        <v>414.59344599999997</v>
      </c>
      <c r="S11" s="59">
        <v>439.34</v>
      </c>
      <c r="T11" s="59">
        <v>345.34537699999998</v>
      </c>
      <c r="U11" s="59">
        <v>340</v>
      </c>
      <c r="V11" s="59">
        <v>330</v>
      </c>
      <c r="W11" s="29"/>
      <c r="X11" s="59">
        <v>13.224328</v>
      </c>
      <c r="Y11" s="59">
        <v>20.850207000000001</v>
      </c>
      <c r="Z11" s="59">
        <v>10.7</v>
      </c>
      <c r="AA11" s="59">
        <v>1.1000000000000001</v>
      </c>
      <c r="AB11" s="59">
        <v>1</v>
      </c>
      <c r="AC11" s="59">
        <v>1</v>
      </c>
      <c r="AD11" s="29"/>
      <c r="AE11" s="59">
        <v>9.3357999999999997E-2</v>
      </c>
      <c r="AF11" s="59">
        <v>1.7546010000000001</v>
      </c>
      <c r="AG11" s="59">
        <v>-11.193</v>
      </c>
      <c r="AH11" s="59">
        <v>-21.054048999999999</v>
      </c>
      <c r="AI11" s="59">
        <v>-12</v>
      </c>
      <c r="AJ11" s="59">
        <v>-5</v>
      </c>
      <c r="AK11" s="29"/>
      <c r="AL11" s="2">
        <f>AE11/($L$11/1000000)</f>
        <v>3.1597123977369799E-3</v>
      </c>
      <c r="AM11" s="2">
        <f t="shared" ref="AM11:AQ11" si="21">AF11/($L$11/1000000)</f>
        <v>5.9384675472714747E-2</v>
      </c>
      <c r="AN11" s="2">
        <f t="shared" si="21"/>
        <v>-0.3788283903668675</v>
      </c>
      <c r="AO11" s="2">
        <f t="shared" si="21"/>
        <v>-0.7125767438019438</v>
      </c>
      <c r="AP11" s="2">
        <f t="shared" si="21"/>
        <v>-0.40614139948203432</v>
      </c>
      <c r="AQ11" s="2">
        <f t="shared" si="21"/>
        <v>-0.16922558311751432</v>
      </c>
      <c r="AR11" s="29"/>
      <c r="AS11" s="59">
        <v>103.947293</v>
      </c>
      <c r="AT11" s="59">
        <v>115.295816</v>
      </c>
      <c r="AU11" s="59">
        <v>103.001868</v>
      </c>
      <c r="AV11" s="59">
        <v>82.106768000000002</v>
      </c>
      <c r="AW11" s="59">
        <v>70</v>
      </c>
      <c r="AX11" s="59">
        <v>65</v>
      </c>
      <c r="AY11" s="29"/>
      <c r="AZ11" s="51" t="str">
        <f t="shared" si="16"/>
        <v>HELLENIC CABLES</v>
      </c>
      <c r="BA11" s="42" t="str">
        <f t="shared" si="9"/>
        <v>19 Sept. 2014</v>
      </c>
      <c r="BB11" s="1" t="s">
        <v>132</v>
      </c>
      <c r="BC11" s="1" t="s">
        <v>133</v>
      </c>
      <c r="BD11" s="27">
        <v>302103219557</v>
      </c>
      <c r="BE11" s="29"/>
      <c r="BF11" s="40" t="str">
        <f t="shared" si="17"/>
        <v>HELLENIC CABLES</v>
      </c>
      <c r="BG11" s="29"/>
      <c r="BH11" s="37">
        <f>$M$11/AE11</f>
        <v>405.10016067182244</v>
      </c>
      <c r="BI11" s="37">
        <f t="shared" ref="BI11:BM11" si="22">$M$11/AF11</f>
        <v>21.554382335357154</v>
      </c>
      <c r="BJ11" s="37">
        <f t="shared" si="22"/>
        <v>-3.3788386312874117</v>
      </c>
      <c r="BK11" s="37">
        <f t="shared" si="22"/>
        <v>-1.7962977477633875</v>
      </c>
      <c r="BL11" s="37">
        <f t="shared" si="22"/>
        <v>-3.1516117333333331</v>
      </c>
      <c r="BM11" s="37">
        <f t="shared" si="22"/>
        <v>-7.5638681600000002</v>
      </c>
      <c r="BN11" s="29"/>
      <c r="BO11" s="37">
        <f>$M$11/Q11</f>
        <v>0.10747673336115859</v>
      </c>
      <c r="BP11" s="37">
        <f t="shared" ref="BP11:BT11" si="23">$M$11/R11</f>
        <v>9.1220305494168374E-2</v>
      </c>
      <c r="BQ11" s="37">
        <f t="shared" si="23"/>
        <v>8.6082170528520061E-2</v>
      </c>
      <c r="BR11" s="37">
        <f t="shared" si="23"/>
        <v>0.10951164636554553</v>
      </c>
      <c r="BS11" s="37">
        <f t="shared" si="23"/>
        <v>0.11123335529411764</v>
      </c>
      <c r="BT11" s="37">
        <f t="shared" si="23"/>
        <v>0.11460406303030303</v>
      </c>
      <c r="BU11" s="29"/>
      <c r="BV11" s="37">
        <f>$M$11/AS11</f>
        <v>0.36383189699802954</v>
      </c>
      <c r="BW11" s="37">
        <f t="shared" ref="BW11:CA11" si="24">$M$11/AT11</f>
        <v>0.32802006275752449</v>
      </c>
      <c r="BX11" s="37">
        <f t="shared" si="24"/>
        <v>0.36717140702729778</v>
      </c>
      <c r="BY11" s="37">
        <f t="shared" si="24"/>
        <v>0.46061173422390705</v>
      </c>
      <c r="BZ11" s="37">
        <f t="shared" si="24"/>
        <v>0.54027629714285708</v>
      </c>
      <c r="CA11" s="37">
        <f t="shared" si="24"/>
        <v>0.58183601230769233</v>
      </c>
      <c r="CB11" s="29"/>
      <c r="CC11" s="40" t="str">
        <f t="shared" si="13"/>
        <v>HELLENIC CABLES</v>
      </c>
      <c r="CD11" s="29"/>
    </row>
    <row r="12" spans="2:82">
      <c r="B12" s="3">
        <f t="shared" si="14"/>
        <v>5</v>
      </c>
      <c r="C12" s="15" t="s">
        <v>127</v>
      </c>
      <c r="D12" s="7" t="s">
        <v>26</v>
      </c>
      <c r="E12" s="16" t="s">
        <v>84</v>
      </c>
      <c r="F12" s="16" t="s">
        <v>86</v>
      </c>
      <c r="G12" s="16" t="s">
        <v>84</v>
      </c>
      <c r="H12" s="16" t="s">
        <v>85</v>
      </c>
      <c r="I12" s="29"/>
      <c r="K12" s="55">
        <v>5.4</v>
      </c>
      <c r="L12" s="56">
        <v>305635185</v>
      </c>
      <c r="M12" s="31">
        <f t="shared" si="6"/>
        <v>1650.429999</v>
      </c>
      <c r="O12" s="40" t="str">
        <f t="shared" si="7"/>
        <v>HEL. PETROLEUM (ELPE)</v>
      </c>
      <c r="P12" s="29"/>
      <c r="Q12" s="59">
        <v>8476.8050000000003</v>
      </c>
      <c r="R12" s="59">
        <v>9307.5820000000003</v>
      </c>
      <c r="S12" s="59">
        <v>10468.870000000001</v>
      </c>
      <c r="T12" s="59">
        <v>9674.3240000000005</v>
      </c>
      <c r="U12" s="59">
        <v>9520.32</v>
      </c>
      <c r="V12" s="59">
        <v>9567.9215999999979</v>
      </c>
      <c r="W12" s="36"/>
      <c r="X12" s="59">
        <v>496.84699999999998</v>
      </c>
      <c r="Y12" s="59">
        <v>330.88900000000001</v>
      </c>
      <c r="Z12" s="59">
        <v>298.28300000000002</v>
      </c>
      <c r="AA12" s="59">
        <v>32</v>
      </c>
      <c r="AB12" s="59">
        <v>292</v>
      </c>
      <c r="AC12" s="59">
        <v>312</v>
      </c>
      <c r="AD12" s="36"/>
      <c r="AE12" s="59">
        <v>155.773</v>
      </c>
      <c r="AF12" s="59">
        <v>114.15</v>
      </c>
      <c r="AG12" s="59">
        <v>85.55</v>
      </c>
      <c r="AH12" s="59">
        <v>-269.22899999999998</v>
      </c>
      <c r="AI12" s="59">
        <v>-35</v>
      </c>
      <c r="AJ12" s="59">
        <v>98</v>
      </c>
      <c r="AK12" s="36"/>
      <c r="AL12" s="2">
        <f>AE12/($L$12/1000000)</f>
        <v>0.50966972274478151</v>
      </c>
      <c r="AM12" s="2">
        <f t="shared" ref="AM12:AQ12" si="25">AF12/($L$12/1000000)</f>
        <v>0.37348448608755569</v>
      </c>
      <c r="AN12" s="2">
        <f t="shared" si="25"/>
        <v>0.2799088724028943</v>
      </c>
      <c r="AO12" s="2">
        <f t="shared" si="25"/>
        <v>-0.88088352785691215</v>
      </c>
      <c r="AP12" s="2">
        <f t="shared" si="25"/>
        <v>-0.11451561115255759</v>
      </c>
      <c r="AQ12" s="2">
        <f t="shared" si="25"/>
        <v>0.32064371122716123</v>
      </c>
      <c r="AR12" s="36"/>
      <c r="AS12" s="59">
        <v>2386.884</v>
      </c>
      <c r="AT12" s="59">
        <v>2397.5970000000002</v>
      </c>
      <c r="AU12" s="59">
        <v>2374.7469999999998</v>
      </c>
      <c r="AV12" s="59">
        <v>2098.9549999999999</v>
      </c>
      <c r="AW12" s="59">
        <v>2063.9549999999999</v>
      </c>
      <c r="AX12" s="59">
        <v>2161.9549999999999</v>
      </c>
      <c r="AY12" s="29"/>
      <c r="AZ12" s="51" t="str">
        <f>C12</f>
        <v>HEL. PETROLEUM (ELPE)</v>
      </c>
      <c r="BA12" s="42" t="str">
        <f t="shared" si="9"/>
        <v>19 Sept. 2014</v>
      </c>
      <c r="BB12" s="1" t="s">
        <v>119</v>
      </c>
      <c r="BC12" s="1" t="s">
        <v>121</v>
      </c>
      <c r="BD12" s="27">
        <v>302103219557</v>
      </c>
      <c r="BE12" s="29"/>
      <c r="BF12" s="40" t="str">
        <f>AZ12</f>
        <v>HEL. PETROLEUM (ELPE)</v>
      </c>
      <c r="BG12" s="29"/>
      <c r="BH12" s="37">
        <f>$M$12/AE12</f>
        <v>10.595096704820476</v>
      </c>
      <c r="BI12" s="37">
        <f t="shared" ref="BI12:BM12" si="26">$M$12/AF12</f>
        <v>14.458431879106438</v>
      </c>
      <c r="BJ12" s="37">
        <f t="shared" si="26"/>
        <v>19.291992974868499</v>
      </c>
      <c r="BK12" s="37">
        <f t="shared" si="26"/>
        <v>-6.130208851943884</v>
      </c>
      <c r="BL12" s="37">
        <f t="shared" si="26"/>
        <v>-47.155142828571428</v>
      </c>
      <c r="BM12" s="37">
        <f t="shared" si="26"/>
        <v>16.841122438775511</v>
      </c>
      <c r="BN12" s="29"/>
      <c r="BO12" s="37">
        <f>$M$12/Q12</f>
        <v>0.1946995358510665</v>
      </c>
      <c r="BP12" s="37">
        <f t="shared" ref="BP12:BT12" si="27">$M$12/R12</f>
        <v>0.17732102698638594</v>
      </c>
      <c r="BQ12" s="37">
        <f t="shared" si="27"/>
        <v>0.15765120772346966</v>
      </c>
      <c r="BR12" s="37">
        <f t="shared" si="27"/>
        <v>0.17059899988877775</v>
      </c>
      <c r="BS12" s="37">
        <f t="shared" si="27"/>
        <v>0.17335866851114248</v>
      </c>
      <c r="BT12" s="37">
        <f t="shared" si="27"/>
        <v>0.17249618757327614</v>
      </c>
      <c r="BU12" s="29"/>
      <c r="BV12" s="37">
        <f>$M$12/AS12</f>
        <v>0.69145798413328841</v>
      </c>
      <c r="BW12" s="37">
        <f t="shared" ref="BW12:CA12" si="28">$M$12/AT12</f>
        <v>0.68836839510559944</v>
      </c>
      <c r="BX12" s="37">
        <f t="shared" si="28"/>
        <v>0.69499192924551545</v>
      </c>
      <c r="BY12" s="37">
        <f t="shared" si="28"/>
        <v>0.78631033014047469</v>
      </c>
      <c r="BZ12" s="37">
        <f t="shared" si="28"/>
        <v>0.79964437160693913</v>
      </c>
      <c r="CA12" s="37">
        <f t="shared" si="28"/>
        <v>0.76339701751424061</v>
      </c>
      <c r="CB12" s="29"/>
      <c r="CC12" s="40" t="str">
        <f t="shared" si="13"/>
        <v>HEL. PETROLEUM (ELPE)</v>
      </c>
      <c r="CD12" s="29"/>
    </row>
    <row r="13" spans="2:82">
      <c r="B13" s="3">
        <f t="shared" si="14"/>
        <v>6</v>
      </c>
      <c r="C13" s="15" t="s">
        <v>7</v>
      </c>
      <c r="D13" s="18" t="s">
        <v>22</v>
      </c>
      <c r="E13" s="18" t="s">
        <v>70</v>
      </c>
      <c r="F13" s="18" t="s">
        <v>107</v>
      </c>
      <c r="G13" s="18" t="s">
        <v>70</v>
      </c>
      <c r="H13" s="18" t="s">
        <v>71</v>
      </c>
      <c r="I13" s="29"/>
      <c r="K13" s="55">
        <v>1.1200000000000001</v>
      </c>
      <c r="L13" s="56">
        <v>53155053</v>
      </c>
      <c r="M13" s="31">
        <f t="shared" si="6"/>
        <v>59.533659360000009</v>
      </c>
      <c r="N13" s="32"/>
      <c r="O13" s="40" t="str">
        <f t="shared" si="7"/>
        <v>IASO</v>
      </c>
      <c r="P13" s="29"/>
      <c r="Q13" s="59">
        <v>149.07095000000001</v>
      </c>
      <c r="R13" s="59">
        <v>124.367193</v>
      </c>
      <c r="S13" s="59">
        <v>124.14</v>
      </c>
      <c r="T13" s="59">
        <v>107.065539</v>
      </c>
      <c r="U13" s="59">
        <v>120</v>
      </c>
      <c r="V13" s="59">
        <v>130</v>
      </c>
      <c r="W13" s="29"/>
      <c r="X13" s="59">
        <v>19.285926</v>
      </c>
      <c r="Y13" s="59">
        <v>20.130265000000001</v>
      </c>
      <c r="Z13" s="59">
        <v>24.080753999999999</v>
      </c>
      <c r="AA13" s="59">
        <v>16.982458999999999</v>
      </c>
      <c r="AB13" s="59">
        <v>18</v>
      </c>
      <c r="AC13" s="59">
        <v>20</v>
      </c>
      <c r="AD13" s="29"/>
      <c r="AE13" s="59">
        <v>-3.6665999999999997E-2</v>
      </c>
      <c r="AF13" s="59">
        <v>-0.22763600000000001</v>
      </c>
      <c r="AG13" s="59">
        <v>-32.35</v>
      </c>
      <c r="AH13" s="59">
        <v>-3.0024510000000002</v>
      </c>
      <c r="AI13" s="59">
        <v>-5</v>
      </c>
      <c r="AJ13" s="59">
        <v>2</v>
      </c>
      <c r="AK13" s="29"/>
      <c r="AL13" s="2">
        <f>AE13/($L$13/1000000)</f>
        <v>-6.8979331090122313E-4</v>
      </c>
      <c r="AM13" s="2">
        <f t="shared" ref="AM13:AQ13" si="29">AF13/($L$13/1000000)</f>
        <v>-4.2824903212870464E-3</v>
      </c>
      <c r="AN13" s="2">
        <f t="shared" si="29"/>
        <v>-0.60859689106132586</v>
      </c>
      <c r="AO13" s="2">
        <f t="shared" si="29"/>
        <v>-5.6484771071529175E-2</v>
      </c>
      <c r="AP13" s="2">
        <f t="shared" si="29"/>
        <v>-9.4064434476248196E-2</v>
      </c>
      <c r="AQ13" s="2">
        <f t="shared" si="29"/>
        <v>3.7625773790499278E-2</v>
      </c>
      <c r="AR13" s="29"/>
      <c r="AS13" s="59">
        <v>129.420286</v>
      </c>
      <c r="AT13" s="59">
        <v>129.09230500000001</v>
      </c>
      <c r="AU13" s="59">
        <v>96.742000000000004</v>
      </c>
      <c r="AV13" s="59">
        <v>93.468646000000007</v>
      </c>
      <c r="AW13" s="59">
        <v>90</v>
      </c>
      <c r="AX13" s="59">
        <v>92</v>
      </c>
      <c r="AY13" s="29"/>
      <c r="AZ13" s="51" t="str">
        <f>C13</f>
        <v>IASO</v>
      </c>
      <c r="BA13" s="42" t="str">
        <f t="shared" si="9"/>
        <v>19 Sept. 2014</v>
      </c>
      <c r="BB13" s="1" t="s">
        <v>132</v>
      </c>
      <c r="BC13" s="1" t="s">
        <v>133</v>
      </c>
      <c r="BD13" s="27">
        <v>302103219557</v>
      </c>
      <c r="BE13" s="29"/>
      <c r="BF13" s="40" t="str">
        <f>AZ13</f>
        <v>IASO</v>
      </c>
      <c r="BG13" s="29"/>
      <c r="BH13" s="37">
        <f>$M$13/AE13</f>
        <v>-1623.6747766323028</v>
      </c>
      <c r="BI13" s="37">
        <f t="shared" ref="BI13:BM13" si="30">$M$13/AF13</f>
        <v>-261.53007151768617</v>
      </c>
      <c r="BJ13" s="37">
        <f t="shared" si="30"/>
        <v>-1.8402985891808348</v>
      </c>
      <c r="BK13" s="37">
        <f t="shared" si="30"/>
        <v>-19.828353355308714</v>
      </c>
      <c r="BL13" s="37">
        <f t="shared" si="30"/>
        <v>-11.906731872000002</v>
      </c>
      <c r="BM13" s="37">
        <f t="shared" si="30"/>
        <v>29.766829680000004</v>
      </c>
      <c r="BN13" s="29"/>
      <c r="BO13" s="37">
        <f>$M$13/Q13</f>
        <v>0.39936459357104792</v>
      </c>
      <c r="BP13" s="37">
        <f t="shared" ref="BP13:BT13" si="31">$M$13/R13</f>
        <v>0.47869263528364758</v>
      </c>
      <c r="BQ13" s="37">
        <f t="shared" si="31"/>
        <v>0.47956870758820691</v>
      </c>
      <c r="BR13" s="37">
        <f t="shared" si="31"/>
        <v>0.55604875215731187</v>
      </c>
      <c r="BS13" s="37">
        <f t="shared" si="31"/>
        <v>0.49611382800000009</v>
      </c>
      <c r="BT13" s="37">
        <f t="shared" si="31"/>
        <v>0.45795122584615389</v>
      </c>
      <c r="BU13" s="29"/>
      <c r="BV13" s="37">
        <f>$M$13/AS13</f>
        <v>0.46000253283322218</v>
      </c>
      <c r="BW13" s="37">
        <f t="shared" ref="BW13:CA13" si="32">$M$13/AT13</f>
        <v>0.46117124765879736</v>
      </c>
      <c r="BX13" s="37">
        <f t="shared" si="32"/>
        <v>0.61538586508445148</v>
      </c>
      <c r="BY13" s="37">
        <f t="shared" si="32"/>
        <v>0.636937218069897</v>
      </c>
      <c r="BZ13" s="37">
        <f t="shared" si="32"/>
        <v>0.66148510400000005</v>
      </c>
      <c r="CA13" s="37">
        <f t="shared" si="32"/>
        <v>0.64710499304347835</v>
      </c>
      <c r="CB13" s="29"/>
      <c r="CC13" s="40" t="str">
        <f t="shared" si="13"/>
        <v>IASO</v>
      </c>
      <c r="CD13" s="29"/>
    </row>
    <row r="14" spans="2:82">
      <c r="B14" s="3">
        <f t="shared" si="14"/>
        <v>7</v>
      </c>
      <c r="C14" s="15" t="s">
        <v>12</v>
      </c>
      <c r="D14" s="7" t="s">
        <v>32</v>
      </c>
      <c r="E14" s="16" t="s">
        <v>108</v>
      </c>
      <c r="F14" s="16" t="s">
        <v>105</v>
      </c>
      <c r="G14" s="16" t="s">
        <v>109</v>
      </c>
      <c r="H14" s="16" t="s">
        <v>104</v>
      </c>
      <c r="I14" s="29"/>
      <c r="K14" s="55">
        <v>1.67</v>
      </c>
      <c r="L14" s="56">
        <v>158961721</v>
      </c>
      <c r="M14" s="31">
        <f t="shared" si="6"/>
        <v>265.46607406999999</v>
      </c>
      <c r="N14" s="19"/>
      <c r="O14" s="40" t="str">
        <f t="shared" si="7"/>
        <v>INTRALOT</v>
      </c>
      <c r="P14" s="29"/>
      <c r="Q14" s="60">
        <v>1115.721</v>
      </c>
      <c r="R14" s="60">
        <v>1202.354</v>
      </c>
      <c r="S14" s="59">
        <v>1374.021</v>
      </c>
      <c r="T14" s="59">
        <v>1539.43</v>
      </c>
      <c r="U14" s="59">
        <v>1816.5273999999999</v>
      </c>
      <c r="V14" s="59">
        <v>1925.5190440000001</v>
      </c>
      <c r="W14" s="36"/>
      <c r="X14" s="59">
        <v>152.66200000000001</v>
      </c>
      <c r="Y14" s="59">
        <v>153.80600000000001</v>
      </c>
      <c r="Z14" s="59">
        <v>177.536</v>
      </c>
      <c r="AA14" s="59">
        <v>194.83099999999999</v>
      </c>
      <c r="AB14" s="59">
        <v>189.4</v>
      </c>
      <c r="AC14" s="59">
        <v>192.3</v>
      </c>
      <c r="AD14" s="36"/>
      <c r="AE14" s="59">
        <v>33.917000000000002</v>
      </c>
      <c r="AF14" s="59">
        <v>17.701000000000001</v>
      </c>
      <c r="AG14" s="59">
        <v>6.1159999999999997</v>
      </c>
      <c r="AH14" s="59">
        <v>-4.5670000000000002</v>
      </c>
      <c r="AI14" s="59">
        <v>-5.8</v>
      </c>
      <c r="AJ14" s="59">
        <v>-3.4</v>
      </c>
      <c r="AK14" s="36"/>
      <c r="AL14" s="2">
        <f>AE14/($L$14/1000000)</f>
        <v>0.21336583289759425</v>
      </c>
      <c r="AM14" s="2">
        <f t="shared" ref="AM14:AQ14" si="33">AF14/($L$14/1000000)</f>
        <v>0.11135385229001138</v>
      </c>
      <c r="AN14" s="2">
        <f t="shared" si="33"/>
        <v>3.8474671521705528E-2</v>
      </c>
      <c r="AO14" s="2">
        <f t="shared" si="33"/>
        <v>-2.8730187187643745E-2</v>
      </c>
      <c r="AP14" s="2">
        <f t="shared" si="33"/>
        <v>-3.6486771554266197E-2</v>
      </c>
      <c r="AQ14" s="2">
        <f t="shared" si="33"/>
        <v>-2.1388797118018114E-2</v>
      </c>
      <c r="AR14" s="36"/>
      <c r="AS14" s="59">
        <v>284.09800000000001</v>
      </c>
      <c r="AT14" s="59">
        <v>299.36</v>
      </c>
      <c r="AU14" s="59">
        <v>302.98</v>
      </c>
      <c r="AV14" s="59">
        <v>267.45100000000002</v>
      </c>
      <c r="AW14" s="59">
        <v>261.65100000000001</v>
      </c>
      <c r="AX14" s="59">
        <v>258.25100000000003</v>
      </c>
      <c r="AY14" s="29"/>
      <c r="AZ14" s="51" t="str">
        <f>C14</f>
        <v>INTRALOT</v>
      </c>
      <c r="BA14" s="42" t="str">
        <f t="shared" si="9"/>
        <v>19 Sept. 2014</v>
      </c>
      <c r="BB14" s="1" t="s">
        <v>119</v>
      </c>
      <c r="BC14" s="1" t="s">
        <v>121</v>
      </c>
      <c r="BD14" s="27">
        <v>302103219557</v>
      </c>
      <c r="BE14" s="29"/>
      <c r="BF14" s="40" t="str">
        <f>AZ14</f>
        <v>INTRALOT</v>
      </c>
      <c r="BG14" s="29"/>
      <c r="BH14" s="37">
        <f>$M$14/AE14</f>
        <v>7.8269326317186065</v>
      </c>
      <c r="BI14" s="37">
        <f t="shared" ref="BI14:BM14" si="34">$M$14/AF14</f>
        <v>14.997235979323202</v>
      </c>
      <c r="BJ14" s="37">
        <f t="shared" si="34"/>
        <v>43.405178886527146</v>
      </c>
      <c r="BK14" s="37">
        <f t="shared" si="34"/>
        <v>-58.127014247865112</v>
      </c>
      <c r="BL14" s="37">
        <f t="shared" si="34"/>
        <v>-45.770012770689654</v>
      </c>
      <c r="BM14" s="37">
        <f t="shared" si="34"/>
        <v>-78.07825707941177</v>
      </c>
      <c r="BN14" s="29"/>
      <c r="BO14" s="37">
        <f>$M$14/Q14</f>
        <v>0.23793230930492479</v>
      </c>
      <c r="BP14" s="37">
        <f t="shared" ref="BP14:BT14" si="35">$M$14/R14</f>
        <v>0.22078861472577957</v>
      </c>
      <c r="BQ14" s="37">
        <f t="shared" si="35"/>
        <v>0.19320379679058763</v>
      </c>
      <c r="BR14" s="37">
        <f t="shared" si="35"/>
        <v>0.17244439439922568</v>
      </c>
      <c r="BS14" s="37">
        <f t="shared" si="35"/>
        <v>0.14613931728747939</v>
      </c>
      <c r="BT14" s="37">
        <f t="shared" si="35"/>
        <v>0.13786728045988622</v>
      </c>
      <c r="BU14" s="29"/>
      <c r="BV14" s="37">
        <f>$M$14/AS14</f>
        <v>0.9344172576716484</v>
      </c>
      <c r="BW14" s="37">
        <f t="shared" ref="BW14:CA14" si="36">$M$14/AT14</f>
        <v>0.88677870814404058</v>
      </c>
      <c r="BX14" s="37">
        <f t="shared" si="36"/>
        <v>0.87618349089048775</v>
      </c>
      <c r="BY14" s="37">
        <f t="shared" si="36"/>
        <v>0.99257835667094152</v>
      </c>
      <c r="BZ14" s="37">
        <f t="shared" si="36"/>
        <v>1.0145807738934687</v>
      </c>
      <c r="CA14" s="37">
        <f t="shared" si="36"/>
        <v>1.0279382231627368</v>
      </c>
      <c r="CB14" s="29"/>
      <c r="CC14" s="40" t="str">
        <f t="shared" si="13"/>
        <v>INTRALOT</v>
      </c>
      <c r="CD14" s="29"/>
    </row>
    <row r="15" spans="2:82">
      <c r="B15" s="3">
        <f t="shared" si="14"/>
        <v>8</v>
      </c>
      <c r="C15" s="15" t="s">
        <v>124</v>
      </c>
      <c r="D15" s="7" t="s">
        <v>28</v>
      </c>
      <c r="E15" s="16" t="s">
        <v>91</v>
      </c>
      <c r="F15" s="16" t="s">
        <v>92</v>
      </c>
      <c r="G15" s="16" t="s">
        <v>91</v>
      </c>
      <c r="H15" s="16" t="s">
        <v>90</v>
      </c>
      <c r="I15" s="29"/>
      <c r="K15" s="55">
        <v>10.97</v>
      </c>
      <c r="L15" s="56">
        <v>136059759</v>
      </c>
      <c r="M15" s="31">
        <f t="shared" si="6"/>
        <v>1492.5755562300003</v>
      </c>
      <c r="N15" s="19"/>
      <c r="O15" s="40" t="str">
        <f t="shared" si="7"/>
        <v>JUMBO *</v>
      </c>
      <c r="P15" s="29"/>
      <c r="Q15" s="59">
        <v>487.33482700000002</v>
      </c>
      <c r="R15" s="59">
        <v>489.97216100000003</v>
      </c>
      <c r="S15" s="59">
        <v>494.28850299999999</v>
      </c>
      <c r="T15" s="59">
        <v>502.185</v>
      </c>
      <c r="U15" s="59">
        <v>535</v>
      </c>
      <c r="V15" s="59">
        <v>565</v>
      </c>
      <c r="W15" s="29"/>
      <c r="X15" s="59">
        <v>130</v>
      </c>
      <c r="Y15" s="59">
        <v>121</v>
      </c>
      <c r="Z15" s="59">
        <v>134.41999999999999</v>
      </c>
      <c r="AA15" s="59">
        <v>110.39</v>
      </c>
      <c r="AB15" s="59">
        <v>125</v>
      </c>
      <c r="AC15" s="59">
        <v>135</v>
      </c>
      <c r="AD15" s="29"/>
      <c r="AE15" s="59">
        <v>79.162994999999995</v>
      </c>
      <c r="AF15" s="59">
        <v>94.669262000000003</v>
      </c>
      <c r="AG15" s="59">
        <v>97.304704999999998</v>
      </c>
      <c r="AH15" s="59">
        <v>73.962000000000003</v>
      </c>
      <c r="AI15" s="59">
        <v>85</v>
      </c>
      <c r="AJ15" s="59">
        <v>90</v>
      </c>
      <c r="AK15" s="29"/>
      <c r="AL15" s="2">
        <f>AE15/($L$15/1000000)</f>
        <v>0.58182518903329816</v>
      </c>
      <c r="AM15" s="2">
        <f t="shared" ref="AM15:AQ15" si="37">AF15/($L$15/1000000)</f>
        <v>0.69579178072776093</v>
      </c>
      <c r="AN15" s="2">
        <f t="shared" si="37"/>
        <v>0.71516152692876656</v>
      </c>
      <c r="AO15" s="2">
        <f t="shared" si="37"/>
        <v>0.54359937533036495</v>
      </c>
      <c r="AP15" s="2">
        <f t="shared" si="37"/>
        <v>0.6247254928622944</v>
      </c>
      <c r="AQ15" s="2">
        <f t="shared" si="37"/>
        <v>0.66147405126595871</v>
      </c>
      <c r="AR15" s="29"/>
      <c r="AS15" s="59">
        <v>452.473185</v>
      </c>
      <c r="AT15" s="59">
        <v>522.94993199999999</v>
      </c>
      <c r="AU15" s="59">
        <v>592.91241300000002</v>
      </c>
      <c r="AV15" s="59">
        <v>639.11599999999999</v>
      </c>
      <c r="AW15" s="59">
        <v>710</v>
      </c>
      <c r="AX15" s="59">
        <v>780</v>
      </c>
      <c r="AY15" s="29"/>
      <c r="AZ15" s="51" t="str">
        <f t="shared" ref="AZ15:AZ20" si="38">C15</f>
        <v>JUMBO *</v>
      </c>
      <c r="BA15" s="42" t="str">
        <f t="shared" si="9"/>
        <v>19 Sept. 2014</v>
      </c>
      <c r="BB15" s="1" t="s">
        <v>132</v>
      </c>
      <c r="BC15" s="1" t="s">
        <v>133</v>
      </c>
      <c r="BD15" s="27">
        <v>302103219557</v>
      </c>
      <c r="BE15" s="29"/>
      <c r="BF15" s="40" t="str">
        <f t="shared" ref="BF15:BF20" si="39">AZ15</f>
        <v>JUMBO *</v>
      </c>
      <c r="BG15" s="29"/>
      <c r="BH15" s="37">
        <f>$M$15/AE15</f>
        <v>18.854460423459223</v>
      </c>
      <c r="BI15" s="37">
        <f t="shared" ref="BI15:BM15" si="40">$M$15/AF15</f>
        <v>15.766210961167102</v>
      </c>
      <c r="BJ15" s="37">
        <f t="shared" si="40"/>
        <v>15.339192038350051</v>
      </c>
      <c r="BK15" s="37">
        <f t="shared" si="40"/>
        <v>20.180302807252374</v>
      </c>
      <c r="BL15" s="37">
        <f t="shared" si="40"/>
        <v>17.559712426235297</v>
      </c>
      <c r="BM15" s="37">
        <f t="shared" si="40"/>
        <v>16.584172847000005</v>
      </c>
      <c r="BN15" s="29"/>
      <c r="BO15" s="37">
        <f>$M$15/Q15</f>
        <v>3.0627311522515099</v>
      </c>
      <c r="BP15" s="37">
        <f t="shared" ref="BP15:BT15" si="41">$M$15/R15</f>
        <v>3.0462456340045003</v>
      </c>
      <c r="BQ15" s="37">
        <f t="shared" si="41"/>
        <v>3.0196444933901292</v>
      </c>
      <c r="BR15" s="37">
        <f t="shared" si="41"/>
        <v>2.9721627611935846</v>
      </c>
      <c r="BS15" s="37">
        <f t="shared" si="41"/>
        <v>2.7898608527663558</v>
      </c>
      <c r="BT15" s="37">
        <f t="shared" si="41"/>
        <v>2.6417266481946906</v>
      </c>
      <c r="BU15" s="29"/>
      <c r="BV15" s="37">
        <f>$M$15/AS15</f>
        <v>3.2987049966949984</v>
      </c>
      <c r="BW15" s="37">
        <f t="shared" ref="BW15:CA15" si="42">$M$15/AT15</f>
        <v>2.8541461904808134</v>
      </c>
      <c r="BX15" s="37">
        <f t="shared" si="42"/>
        <v>2.5173626382316949</v>
      </c>
      <c r="BY15" s="37">
        <f t="shared" si="42"/>
        <v>2.3353750433880553</v>
      </c>
      <c r="BZ15" s="37">
        <f t="shared" si="42"/>
        <v>2.1022190932816907</v>
      </c>
      <c r="CA15" s="37">
        <f t="shared" si="42"/>
        <v>1.9135584054230772</v>
      </c>
      <c r="CB15" s="29"/>
      <c r="CC15" s="40" t="str">
        <f t="shared" si="13"/>
        <v>JUMBO *</v>
      </c>
      <c r="CD15" s="29"/>
    </row>
    <row r="16" spans="2:82">
      <c r="B16" s="3">
        <f t="shared" si="14"/>
        <v>9</v>
      </c>
      <c r="C16" s="15" t="s">
        <v>59</v>
      </c>
      <c r="D16" s="7" t="s">
        <v>19</v>
      </c>
      <c r="E16" s="7" t="s">
        <v>60</v>
      </c>
      <c r="F16" s="7" t="s">
        <v>61</v>
      </c>
      <c r="G16" s="7" t="s">
        <v>62</v>
      </c>
      <c r="H16" s="7" t="s">
        <v>63</v>
      </c>
      <c r="I16" s="29"/>
      <c r="K16" s="55">
        <v>3.7</v>
      </c>
      <c r="L16" s="56">
        <v>13586500</v>
      </c>
      <c r="M16" s="31">
        <f t="shared" si="6"/>
        <v>50.270049999999998</v>
      </c>
      <c r="O16" s="40" t="str">
        <f t="shared" si="7"/>
        <v>KORRES</v>
      </c>
      <c r="P16" s="29"/>
      <c r="Q16" s="59">
        <v>44.114725999999997</v>
      </c>
      <c r="R16" s="59">
        <v>42.679754000000003</v>
      </c>
      <c r="S16" s="59">
        <v>40.033999999999999</v>
      </c>
      <c r="T16" s="59">
        <v>39.245241</v>
      </c>
      <c r="U16" s="59">
        <v>42</v>
      </c>
      <c r="V16" s="59">
        <v>43</v>
      </c>
      <c r="W16" s="29"/>
      <c r="X16" s="59">
        <v>8.3465179999999997</v>
      </c>
      <c r="Y16" s="59">
        <v>7.6227260000000001</v>
      </c>
      <c r="Z16" s="59">
        <v>4</v>
      </c>
      <c r="AA16" s="59">
        <v>4.0054720000000001</v>
      </c>
      <c r="AB16" s="59">
        <v>4.5</v>
      </c>
      <c r="AC16" s="59">
        <v>5</v>
      </c>
      <c r="AD16" s="29"/>
      <c r="AE16" s="59">
        <v>1.8532740000000001</v>
      </c>
      <c r="AF16" s="59">
        <v>-3.3587370000000001</v>
      </c>
      <c r="AG16" s="59">
        <v>-4.1769999999999996</v>
      </c>
      <c r="AH16" s="59">
        <v>-4.5075479999999999</v>
      </c>
      <c r="AI16" s="59">
        <v>1</v>
      </c>
      <c r="AJ16" s="59">
        <v>2</v>
      </c>
      <c r="AK16" s="29"/>
      <c r="AL16" s="2">
        <f>AE16/($L$16/1000000)</f>
        <v>0.13640554962646748</v>
      </c>
      <c r="AM16" s="2">
        <f t="shared" ref="AM16:AQ16" si="43">AF16/($L$16/1000000)</f>
        <v>-0.24721134950134327</v>
      </c>
      <c r="AN16" s="2">
        <f t="shared" si="43"/>
        <v>-0.30743752990100465</v>
      </c>
      <c r="AO16" s="2">
        <f t="shared" si="43"/>
        <v>-0.33176668016045341</v>
      </c>
      <c r="AP16" s="2">
        <f t="shared" si="43"/>
        <v>7.3602473043094252E-2</v>
      </c>
      <c r="AQ16" s="2">
        <f t="shared" si="43"/>
        <v>0.1472049460861885</v>
      </c>
      <c r="AR16" s="29"/>
      <c r="AS16" s="59">
        <v>23.276216000000002</v>
      </c>
      <c r="AT16" s="59">
        <v>28.068154</v>
      </c>
      <c r="AU16" s="59">
        <v>22.965008000000001</v>
      </c>
      <c r="AV16" s="59">
        <v>18.980356</v>
      </c>
      <c r="AW16" s="59">
        <v>20</v>
      </c>
      <c r="AX16" s="59">
        <v>21</v>
      </c>
      <c r="AY16" s="29"/>
      <c r="AZ16" s="61" t="str">
        <f t="shared" si="38"/>
        <v>KORRES</v>
      </c>
      <c r="BA16" s="42" t="str">
        <f t="shared" si="9"/>
        <v>19 Sept. 2014</v>
      </c>
      <c r="BB16" s="1" t="s">
        <v>132</v>
      </c>
      <c r="BC16" s="1" t="s">
        <v>133</v>
      </c>
      <c r="BD16" s="27">
        <v>302103219557</v>
      </c>
      <c r="BE16" s="29"/>
      <c r="BF16" s="40" t="str">
        <f t="shared" si="39"/>
        <v>KORRES</v>
      </c>
      <c r="BG16" s="29"/>
      <c r="BH16" s="37">
        <f>$M$16/AE16</f>
        <v>27.124996088004252</v>
      </c>
      <c r="BI16" s="37">
        <f t="shared" ref="BI16:BM16" si="44">$M$16/AF16</f>
        <v>-14.96695037450089</v>
      </c>
      <c r="BJ16" s="37">
        <f t="shared" si="44"/>
        <v>-12.034965286090497</v>
      </c>
      <c r="BK16" s="37">
        <f t="shared" si="44"/>
        <v>-11.152415903280453</v>
      </c>
      <c r="BL16" s="37">
        <f t="shared" si="44"/>
        <v>50.270049999999998</v>
      </c>
      <c r="BM16" s="37">
        <f t="shared" si="44"/>
        <v>25.135024999999999</v>
      </c>
      <c r="BN16" s="29"/>
      <c r="BO16" s="37">
        <f>$M$16/Q16</f>
        <v>1.139529915702072</v>
      </c>
      <c r="BP16" s="37">
        <f t="shared" ref="BP16:BT16" si="45">$M$16/R16</f>
        <v>1.1778430119348859</v>
      </c>
      <c r="BQ16" s="37">
        <f t="shared" si="45"/>
        <v>1.2556839186691313</v>
      </c>
      <c r="BR16" s="37">
        <f t="shared" si="45"/>
        <v>1.2809209147167677</v>
      </c>
      <c r="BS16" s="37">
        <f t="shared" si="45"/>
        <v>1.1969059523809524</v>
      </c>
      <c r="BT16" s="37">
        <f t="shared" si="45"/>
        <v>1.1690709302325581</v>
      </c>
      <c r="BU16" s="29"/>
      <c r="BV16" s="37">
        <f>$M$16/AS16</f>
        <v>2.1597174557926424</v>
      </c>
      <c r="BW16" s="37">
        <f t="shared" ref="BW16:CA16" si="46">$M$16/AT16</f>
        <v>1.7909995078408076</v>
      </c>
      <c r="BX16" s="37">
        <f t="shared" si="46"/>
        <v>2.1889846500380052</v>
      </c>
      <c r="BY16" s="37">
        <f t="shared" si="46"/>
        <v>2.6485304069112297</v>
      </c>
      <c r="BZ16" s="37">
        <f t="shared" si="46"/>
        <v>2.5135025</v>
      </c>
      <c r="CA16" s="37">
        <f t="shared" si="46"/>
        <v>2.3938119047619049</v>
      </c>
      <c r="CB16" s="29"/>
      <c r="CC16" s="40" t="str">
        <f t="shared" si="13"/>
        <v>KORRES</v>
      </c>
      <c r="CD16" s="29"/>
    </row>
    <row r="17" spans="2:82">
      <c r="B17" s="3">
        <f t="shared" si="14"/>
        <v>10</v>
      </c>
      <c r="C17" s="15" t="s">
        <v>168</v>
      </c>
      <c r="D17" s="18" t="s">
        <v>23</v>
      </c>
      <c r="E17" s="18" t="s">
        <v>72</v>
      </c>
      <c r="F17" s="18" t="s">
        <v>73</v>
      </c>
      <c r="G17" s="18" t="s">
        <v>74</v>
      </c>
      <c r="H17" s="18" t="s">
        <v>75</v>
      </c>
      <c r="I17" s="29"/>
      <c r="K17" s="57">
        <v>1.9</v>
      </c>
      <c r="L17" s="58">
        <v>33065136</v>
      </c>
      <c r="M17" s="31">
        <f t="shared" si="6"/>
        <v>62.823758400000003</v>
      </c>
      <c r="O17" s="40" t="str">
        <f t="shared" si="7"/>
        <v>KRI-KRI</v>
      </c>
      <c r="P17" s="29"/>
      <c r="Q17" s="59">
        <v>47.195965000000001</v>
      </c>
      <c r="R17" s="59">
        <v>47.907032999999998</v>
      </c>
      <c r="S17" s="59">
        <v>59.298999999999999</v>
      </c>
      <c r="T17" s="59">
        <v>70</v>
      </c>
      <c r="U17" s="59">
        <v>75</v>
      </c>
      <c r="V17" s="59">
        <v>80</v>
      </c>
      <c r="W17" s="29"/>
      <c r="X17" s="59">
        <v>5.419721</v>
      </c>
      <c r="Y17" s="59">
        <v>5.1699400000000004</v>
      </c>
      <c r="Z17" s="59">
        <v>7.7469999999999999</v>
      </c>
      <c r="AA17" s="59">
        <v>7.5750000000000002</v>
      </c>
      <c r="AB17" s="59">
        <v>7</v>
      </c>
      <c r="AC17" s="59">
        <v>8.5</v>
      </c>
      <c r="AD17" s="29"/>
      <c r="AE17" s="59">
        <v>2.513592</v>
      </c>
      <c r="AF17" s="59">
        <v>2.21753</v>
      </c>
      <c r="AG17" s="59">
        <v>5.3490130000000002</v>
      </c>
      <c r="AH17" s="59">
        <v>5.1203329999999996</v>
      </c>
      <c r="AI17" s="59">
        <v>4.5</v>
      </c>
      <c r="AJ17" s="59">
        <v>5.5</v>
      </c>
      <c r="AK17" s="29"/>
      <c r="AL17" s="2">
        <f>AE17/($L$17/1000000)</f>
        <v>7.6019406059603084E-2</v>
      </c>
      <c r="AM17" s="2">
        <f t="shared" ref="AM17:AQ17" si="47">AF17/($L$17/1000000)</f>
        <v>6.7065503677347635E-2</v>
      </c>
      <c r="AN17" s="2">
        <f t="shared" si="47"/>
        <v>0.16177199452619823</v>
      </c>
      <c r="AO17" s="2">
        <f t="shared" si="47"/>
        <v>0.15485594857374846</v>
      </c>
      <c r="AP17" s="2">
        <f t="shared" si="47"/>
        <v>0.13609500955931347</v>
      </c>
      <c r="AQ17" s="2">
        <f t="shared" si="47"/>
        <v>0.16633834501693867</v>
      </c>
      <c r="AR17" s="29"/>
      <c r="AS17" s="59">
        <v>26.789527</v>
      </c>
      <c r="AT17" s="59">
        <v>29.007057</v>
      </c>
      <c r="AU17" s="59">
        <v>32.587049</v>
      </c>
      <c r="AV17" s="59">
        <v>35.497726999999998</v>
      </c>
      <c r="AW17" s="59">
        <v>40</v>
      </c>
      <c r="AX17" s="59">
        <v>44</v>
      </c>
      <c r="AY17" s="29"/>
      <c r="AZ17" s="51" t="str">
        <f t="shared" si="38"/>
        <v>KRI-KRI</v>
      </c>
      <c r="BA17" s="42" t="str">
        <f t="shared" si="9"/>
        <v>19 Sept. 2014</v>
      </c>
      <c r="BB17" s="1" t="s">
        <v>132</v>
      </c>
      <c r="BC17" s="1" t="s">
        <v>133</v>
      </c>
      <c r="BD17" s="27">
        <v>302103219557</v>
      </c>
      <c r="BE17" s="29"/>
      <c r="BF17" s="40" t="str">
        <f t="shared" si="39"/>
        <v>KRI-KRI</v>
      </c>
      <c r="BG17" s="29"/>
      <c r="BH17" s="37">
        <f>$M$17/AE17</f>
        <v>24.993618057345824</v>
      </c>
      <c r="BI17" s="37">
        <f t="shared" ref="BI17:BM17" si="48">$M$17/AF17</f>
        <v>28.330511154302311</v>
      </c>
      <c r="BJ17" s="37">
        <f t="shared" si="48"/>
        <v>11.744925353518489</v>
      </c>
      <c r="BK17" s="37">
        <f t="shared" si="48"/>
        <v>12.269467317848274</v>
      </c>
      <c r="BL17" s="37">
        <f t="shared" si="48"/>
        <v>13.9608352</v>
      </c>
      <c r="BM17" s="37">
        <f t="shared" si="48"/>
        <v>11.422501527272727</v>
      </c>
      <c r="BN17" s="29"/>
      <c r="BO17" s="37">
        <f>$M$17/Q17</f>
        <v>1.331125624828309</v>
      </c>
      <c r="BP17" s="37">
        <f t="shared" ref="BP17:BT17" si="49">$M$17/R17</f>
        <v>1.3113681742720324</v>
      </c>
      <c r="BQ17" s="37">
        <f t="shared" si="49"/>
        <v>1.05944043575777</v>
      </c>
      <c r="BR17" s="37">
        <f t="shared" si="49"/>
        <v>0.89748226285714294</v>
      </c>
      <c r="BS17" s="37">
        <f t="shared" si="49"/>
        <v>0.83765011200000006</v>
      </c>
      <c r="BT17" s="37">
        <f t="shared" si="49"/>
        <v>0.78529698000000003</v>
      </c>
      <c r="BU17" s="29"/>
      <c r="BV17" s="37">
        <f>$M$17/AS17</f>
        <v>2.3450865108592622</v>
      </c>
      <c r="BW17" s="37">
        <f t="shared" ref="BW17:CA17" si="50">$M$17/AT17</f>
        <v>2.1658094580225771</v>
      </c>
      <c r="BX17" s="37">
        <f t="shared" si="50"/>
        <v>1.9278750401731681</v>
      </c>
      <c r="BY17" s="37">
        <f t="shared" si="50"/>
        <v>1.7697966520504258</v>
      </c>
      <c r="BZ17" s="37">
        <f t="shared" si="50"/>
        <v>1.5705939600000001</v>
      </c>
      <c r="CA17" s="37">
        <f t="shared" si="50"/>
        <v>1.4278126909090909</v>
      </c>
      <c r="CB17" s="29"/>
      <c r="CC17" s="40" t="str">
        <f t="shared" si="13"/>
        <v>KRI-KRI</v>
      </c>
      <c r="CD17" s="29"/>
    </row>
    <row r="18" spans="2:82">
      <c r="B18" s="3">
        <f t="shared" si="14"/>
        <v>11</v>
      </c>
      <c r="C18" s="15" t="s">
        <v>6</v>
      </c>
      <c r="D18" s="7" t="s">
        <v>21</v>
      </c>
      <c r="E18" s="7" t="s">
        <v>67</v>
      </c>
      <c r="F18" s="7" t="s">
        <v>68</v>
      </c>
      <c r="G18" s="7" t="s">
        <v>67</v>
      </c>
      <c r="H18" s="7" t="s">
        <v>69</v>
      </c>
      <c r="I18" s="29"/>
      <c r="K18" s="55">
        <v>1.25</v>
      </c>
      <c r="L18" s="56">
        <v>10500000</v>
      </c>
      <c r="M18" s="31">
        <f t="shared" si="6"/>
        <v>13.125</v>
      </c>
      <c r="O18" s="40" t="str">
        <f t="shared" si="7"/>
        <v>MEVACO</v>
      </c>
      <c r="P18" s="29"/>
      <c r="Q18" s="59">
        <v>21.024526999999999</v>
      </c>
      <c r="R18" s="59">
        <v>29.617156999999999</v>
      </c>
      <c r="S18" s="59">
        <v>31.425999999999998</v>
      </c>
      <c r="T18" s="59">
        <v>22.020859000000002</v>
      </c>
      <c r="U18" s="59">
        <v>18</v>
      </c>
      <c r="V18" s="59">
        <v>20</v>
      </c>
      <c r="W18" s="29"/>
      <c r="X18" s="59">
        <v>1.3816660000000001</v>
      </c>
      <c r="Y18" s="59">
        <v>2.738359</v>
      </c>
      <c r="Z18" s="59">
        <v>3.424585</v>
      </c>
      <c r="AA18" s="59">
        <v>1.901964</v>
      </c>
      <c r="AB18" s="59">
        <v>1</v>
      </c>
      <c r="AC18" s="59">
        <v>1.5</v>
      </c>
      <c r="AD18" s="29"/>
      <c r="AE18" s="59">
        <v>0.11808299999999999</v>
      </c>
      <c r="AF18" s="59">
        <v>0.94010899999999997</v>
      </c>
      <c r="AG18" s="59">
        <v>1.3915420000000001</v>
      </c>
      <c r="AH18" s="59">
        <v>2.0552999999999998E-2</v>
      </c>
      <c r="AI18" s="59">
        <v>-0.5</v>
      </c>
      <c r="AJ18" s="59">
        <v>0.5</v>
      </c>
      <c r="AK18" s="29"/>
      <c r="AL18" s="2">
        <f>AE18/($L$18/1000000)</f>
        <v>1.1245999999999999E-2</v>
      </c>
      <c r="AM18" s="2">
        <f t="shared" ref="AM18:AQ18" si="51">AF18/($L$18/1000000)</f>
        <v>8.9534190476190476E-2</v>
      </c>
      <c r="AN18" s="2">
        <f t="shared" si="51"/>
        <v>0.13252780952380952</v>
      </c>
      <c r="AO18" s="2">
        <f t="shared" si="51"/>
        <v>1.9574285714285713E-3</v>
      </c>
      <c r="AP18" s="2">
        <f t="shared" si="51"/>
        <v>-4.7619047619047616E-2</v>
      </c>
      <c r="AQ18" s="2">
        <f t="shared" si="51"/>
        <v>4.7619047619047616E-2</v>
      </c>
      <c r="AR18" s="29"/>
      <c r="AS18" s="59">
        <v>27.932486999999998</v>
      </c>
      <c r="AT18" s="59">
        <v>31.882652</v>
      </c>
      <c r="AU18" s="59">
        <v>32.416747000000001</v>
      </c>
      <c r="AV18" s="59">
        <v>31.217839999999999</v>
      </c>
      <c r="AW18" s="59">
        <v>30.5</v>
      </c>
      <c r="AX18" s="59">
        <v>31</v>
      </c>
      <c r="AY18" s="29"/>
      <c r="AZ18" s="51" t="str">
        <f t="shared" si="38"/>
        <v>MEVACO</v>
      </c>
      <c r="BA18" s="42" t="str">
        <f t="shared" si="9"/>
        <v>19 Sept. 2014</v>
      </c>
      <c r="BB18" s="1" t="s">
        <v>132</v>
      </c>
      <c r="BC18" s="1" t="s">
        <v>133</v>
      </c>
      <c r="BD18" s="27">
        <v>302103219557</v>
      </c>
      <c r="BE18" s="29"/>
      <c r="BF18" s="40" t="str">
        <f t="shared" si="39"/>
        <v>MEVACO</v>
      </c>
      <c r="BG18" s="29"/>
      <c r="BH18" s="37">
        <f>$M$18/AE18</f>
        <v>111.150631335586</v>
      </c>
      <c r="BI18" s="37">
        <f t="shared" ref="BI18:BM18" si="52">$M$18/AF18</f>
        <v>13.961147058479389</v>
      </c>
      <c r="BJ18" s="37">
        <f t="shared" si="52"/>
        <v>9.4319826494636878</v>
      </c>
      <c r="BK18" s="37">
        <f t="shared" si="52"/>
        <v>638.59290614508836</v>
      </c>
      <c r="BL18" s="37">
        <f t="shared" si="52"/>
        <v>-26.25</v>
      </c>
      <c r="BM18" s="37">
        <f t="shared" si="52"/>
        <v>26.25</v>
      </c>
      <c r="BN18" s="29"/>
      <c r="BO18" s="37">
        <f>$M$18/Q18</f>
        <v>0.6242708813377823</v>
      </c>
      <c r="BP18" s="37">
        <f t="shared" ref="BP18:BT18" si="53">$M$18/R18</f>
        <v>0.44315529677612203</v>
      </c>
      <c r="BQ18" s="37">
        <f t="shared" si="53"/>
        <v>0.41764780754789033</v>
      </c>
      <c r="BR18" s="37">
        <f t="shared" si="53"/>
        <v>0.59602579536066236</v>
      </c>
      <c r="BS18" s="37">
        <f t="shared" si="53"/>
        <v>0.72916666666666663</v>
      </c>
      <c r="BT18" s="37">
        <f t="shared" si="53"/>
        <v>0.65625</v>
      </c>
      <c r="BU18" s="29"/>
      <c r="BV18" s="37">
        <f>$M$18/AS18</f>
        <v>0.46988297175256899</v>
      </c>
      <c r="BW18" s="37">
        <f t="shared" ref="BW18:CA18" si="54">$M$18/AT18</f>
        <v>0.41166588024107909</v>
      </c>
      <c r="BX18" s="37">
        <f t="shared" si="54"/>
        <v>0.40488331540484307</v>
      </c>
      <c r="BY18" s="37">
        <f t="shared" si="54"/>
        <v>0.42043267567519088</v>
      </c>
      <c r="BZ18" s="37">
        <f t="shared" si="54"/>
        <v>0.43032786885245899</v>
      </c>
      <c r="CA18" s="37">
        <f t="shared" si="54"/>
        <v>0.42338709677419356</v>
      </c>
      <c r="CB18" s="29"/>
      <c r="CC18" s="40" t="str">
        <f t="shared" si="13"/>
        <v>MEVACO</v>
      </c>
      <c r="CD18" s="29"/>
    </row>
    <row r="19" spans="2:82">
      <c r="B19" s="3">
        <f t="shared" si="14"/>
        <v>12</v>
      </c>
      <c r="C19" s="5" t="s">
        <v>0</v>
      </c>
      <c r="D19" s="7" t="s">
        <v>18</v>
      </c>
      <c r="E19" s="7" t="s">
        <v>37</v>
      </c>
      <c r="F19" s="7" t="s">
        <v>38</v>
      </c>
      <c r="G19" s="7" t="s">
        <v>37</v>
      </c>
      <c r="H19" s="7" t="s">
        <v>40</v>
      </c>
      <c r="I19" s="29"/>
      <c r="K19" s="55">
        <v>4.71</v>
      </c>
      <c r="L19" s="56">
        <v>12417000</v>
      </c>
      <c r="M19" s="31">
        <f t="shared" si="6"/>
        <v>58.484069999999996</v>
      </c>
      <c r="O19" s="40" t="str">
        <f t="shared" si="7"/>
        <v>MLS</v>
      </c>
      <c r="P19" s="29"/>
      <c r="Q19" s="59">
        <v>10.016605</v>
      </c>
      <c r="R19" s="59">
        <v>7.5409160000000002</v>
      </c>
      <c r="S19" s="59">
        <v>7.47</v>
      </c>
      <c r="T19" s="59">
        <v>9.0909999999999993</v>
      </c>
      <c r="U19" s="59">
        <v>13.35</v>
      </c>
      <c r="V19" s="59">
        <v>18</v>
      </c>
      <c r="W19" s="36"/>
      <c r="X19" s="59">
        <v>4.388617</v>
      </c>
      <c r="Y19" s="59">
        <v>4.0660080000000001</v>
      </c>
      <c r="Z19" s="59">
        <v>4.9580000000000002</v>
      </c>
      <c r="AA19" s="59">
        <v>5.5710576100000004</v>
      </c>
      <c r="AB19" s="59">
        <v>6.0055863705240009</v>
      </c>
      <c r="AC19" s="59">
        <v>8.0951440017415006</v>
      </c>
      <c r="AD19" s="36"/>
      <c r="AE19" s="59">
        <v>1.6396569999999999</v>
      </c>
      <c r="AF19" s="59">
        <v>1.3328759999999999</v>
      </c>
      <c r="AG19" s="59">
        <v>0.94277999999999995</v>
      </c>
      <c r="AH19" s="59">
        <v>1.1709719400000009</v>
      </c>
      <c r="AI19" s="59">
        <v>2.5206130453792008</v>
      </c>
      <c r="AJ19" s="59">
        <v>4.0893779800332002</v>
      </c>
      <c r="AK19" s="36"/>
      <c r="AL19" s="2">
        <f>AE19/($L$19/1000000)</f>
        <v>0.13204936780220664</v>
      </c>
      <c r="AM19" s="2">
        <f t="shared" ref="AM19:AQ19" si="55">AF19/($L$19/1000000)</f>
        <v>0.10734283643392123</v>
      </c>
      <c r="AN19" s="2">
        <f t="shared" si="55"/>
        <v>7.5926552307320608E-2</v>
      </c>
      <c r="AO19" s="2">
        <f t="shared" si="55"/>
        <v>9.430393331722646E-2</v>
      </c>
      <c r="AP19" s="2">
        <f t="shared" si="55"/>
        <v>0.20299694333407434</v>
      </c>
      <c r="AQ19" s="2">
        <f t="shared" si="55"/>
        <v>0.32933703632384637</v>
      </c>
      <c r="AR19" s="36"/>
      <c r="AS19" s="59">
        <v>16.586338000000001</v>
      </c>
      <c r="AT19" s="59">
        <v>17.287019000000001</v>
      </c>
      <c r="AU19" s="59">
        <v>17.670000000000002</v>
      </c>
      <c r="AV19" s="59">
        <v>19.462037609999999</v>
      </c>
      <c r="AW19" s="59">
        <v>20.9892906553792</v>
      </c>
      <c r="AX19" s="59">
        <v>23.216118635412403</v>
      </c>
      <c r="AY19" s="29"/>
      <c r="AZ19" s="51" t="str">
        <f t="shared" si="38"/>
        <v>MLS</v>
      </c>
      <c r="BA19" s="42" t="str">
        <f t="shared" si="9"/>
        <v>19 Sept. 2014</v>
      </c>
      <c r="BB19" s="1" t="s">
        <v>119</v>
      </c>
      <c r="BC19" s="1" t="s">
        <v>121</v>
      </c>
      <c r="BD19" s="27">
        <v>302103219557</v>
      </c>
      <c r="BE19" s="29"/>
      <c r="BF19" s="40" t="str">
        <f t="shared" si="39"/>
        <v>MLS</v>
      </c>
      <c r="BG19" s="29"/>
      <c r="BH19" s="37">
        <f>$M$19/AE19</f>
        <v>35.668478224409128</v>
      </c>
      <c r="BI19" s="37">
        <f t="shared" ref="BI19:BM19" si="56">$M$19/AF19</f>
        <v>43.878102689222402</v>
      </c>
      <c r="BJ19" s="37">
        <f t="shared" si="56"/>
        <v>62.033634570101185</v>
      </c>
      <c r="BK19" s="37">
        <f t="shared" si="56"/>
        <v>49.944894495080682</v>
      </c>
      <c r="BL19" s="37">
        <f t="shared" si="56"/>
        <v>23.202319811528888</v>
      </c>
      <c r="BM19" s="37">
        <f t="shared" si="56"/>
        <v>14.301458629051742</v>
      </c>
      <c r="BN19" s="29"/>
      <c r="BO19" s="37">
        <f>$M$19/Q19</f>
        <v>5.8387118190245095</v>
      </c>
      <c r="BP19" s="37">
        <f t="shared" ref="BP19:BT19" si="57">$M$19/R19</f>
        <v>7.7555657694635496</v>
      </c>
      <c r="BQ19" s="37">
        <f t="shared" si="57"/>
        <v>7.8291927710843368</v>
      </c>
      <c r="BR19" s="37">
        <f t="shared" si="57"/>
        <v>6.4331833681663184</v>
      </c>
      <c r="BS19" s="37">
        <f t="shared" si="57"/>
        <v>4.3808292134831461</v>
      </c>
      <c r="BT19" s="37">
        <f t="shared" si="57"/>
        <v>3.2491149999999998</v>
      </c>
      <c r="BU19" s="29"/>
      <c r="BV19" s="37">
        <f>$M$19/AS19</f>
        <v>3.5260387193363592</v>
      </c>
      <c r="BW19" s="37">
        <f t="shared" ref="BW19:CA19" si="58">$M$19/AT19</f>
        <v>3.383120594707508</v>
      </c>
      <c r="BX19" s="37">
        <f t="shared" si="58"/>
        <v>3.3097945670628177</v>
      </c>
      <c r="BY19" s="37">
        <f t="shared" si="58"/>
        <v>3.0050332432791964</v>
      </c>
      <c r="BZ19" s="37">
        <f t="shared" si="58"/>
        <v>2.7863766794334954</v>
      </c>
      <c r="CA19" s="37">
        <f t="shared" si="58"/>
        <v>2.5191148838631485</v>
      </c>
      <c r="CB19" s="29"/>
      <c r="CC19" s="40" t="str">
        <f t="shared" si="13"/>
        <v>MLS</v>
      </c>
      <c r="CD19" s="29"/>
    </row>
    <row r="20" spans="2:82" ht="15" customHeight="1">
      <c r="B20" s="3">
        <f t="shared" si="14"/>
        <v>13</v>
      </c>
      <c r="C20" s="15" t="s">
        <v>9</v>
      </c>
      <c r="D20" s="7" t="s">
        <v>27</v>
      </c>
      <c r="E20" s="16" t="s">
        <v>87</v>
      </c>
      <c r="F20" s="16" t="s">
        <v>88</v>
      </c>
      <c r="G20" s="16" t="s">
        <v>87</v>
      </c>
      <c r="H20" s="16" t="s">
        <v>89</v>
      </c>
      <c r="I20" s="29"/>
      <c r="K20" s="55">
        <v>7.93</v>
      </c>
      <c r="L20" s="56">
        <v>110782980</v>
      </c>
      <c r="M20" s="31">
        <f t="shared" si="6"/>
        <v>878.50903139999991</v>
      </c>
      <c r="O20" s="40" t="str">
        <f t="shared" si="7"/>
        <v>MOTOR OIL</v>
      </c>
      <c r="P20" s="29"/>
      <c r="Q20" s="59">
        <v>6184.4350000000004</v>
      </c>
      <c r="R20" s="59">
        <v>8739.2749999999996</v>
      </c>
      <c r="S20" s="59">
        <v>9681.8829999999998</v>
      </c>
      <c r="T20" s="59">
        <v>9282.3389999999999</v>
      </c>
      <c r="U20" s="59">
        <v>9746.4559499999996</v>
      </c>
      <c r="V20" s="59">
        <v>10038.8496285</v>
      </c>
      <c r="W20" s="36"/>
      <c r="X20" s="59">
        <v>236.99100000000001</v>
      </c>
      <c r="Y20" s="59">
        <v>338.93200000000002</v>
      </c>
      <c r="Z20" s="59">
        <v>270.62</v>
      </c>
      <c r="AA20" s="59">
        <v>182.9</v>
      </c>
      <c r="AB20" s="59">
        <v>184.04499999999999</v>
      </c>
      <c r="AC20" s="59">
        <v>187.80635000000001</v>
      </c>
      <c r="AD20" s="36"/>
      <c r="AE20" s="59">
        <v>164.11199999999999</v>
      </c>
      <c r="AF20" s="59">
        <v>142.804</v>
      </c>
      <c r="AG20" s="59">
        <v>78.019000000000005</v>
      </c>
      <c r="AH20" s="59">
        <v>-4.681</v>
      </c>
      <c r="AI20" s="59">
        <v>-12.3</v>
      </c>
      <c r="AJ20" s="59">
        <v>-5.4</v>
      </c>
      <c r="AK20" s="36"/>
      <c r="AL20" s="2">
        <f>AE20/($L$20/1000000)</f>
        <v>1.4813827900278544</v>
      </c>
      <c r="AM20" s="2">
        <f t="shared" ref="AM20:AQ20" si="59">AF20/($L$20/1000000)</f>
        <v>1.2890427753432883</v>
      </c>
      <c r="AN20" s="2">
        <f t="shared" si="59"/>
        <v>0.70425077931646185</v>
      </c>
      <c r="AO20" s="2">
        <f t="shared" si="59"/>
        <v>-4.2253783026959556E-2</v>
      </c>
      <c r="AP20" s="2">
        <f t="shared" si="59"/>
        <v>-0.11102788533040005</v>
      </c>
      <c r="AQ20" s="2">
        <f t="shared" si="59"/>
        <v>-4.8743949657248799E-2</v>
      </c>
      <c r="AR20" s="36"/>
      <c r="AS20" s="59">
        <v>459.673</v>
      </c>
      <c r="AT20" s="59">
        <v>547.08399999999995</v>
      </c>
      <c r="AU20" s="59">
        <v>569.55999999999995</v>
      </c>
      <c r="AV20" s="59">
        <v>520.43499999999995</v>
      </c>
      <c r="AW20" s="59">
        <v>508.13499999999993</v>
      </c>
      <c r="AX20" s="59">
        <v>502.73499999999996</v>
      </c>
      <c r="AY20" s="29"/>
      <c r="AZ20" s="51" t="str">
        <f t="shared" si="38"/>
        <v>MOTOR OIL</v>
      </c>
      <c r="BA20" s="42" t="str">
        <f t="shared" si="9"/>
        <v>19 Sept. 2014</v>
      </c>
      <c r="BB20" s="1" t="s">
        <v>119</v>
      </c>
      <c r="BC20" s="1" t="s">
        <v>121</v>
      </c>
      <c r="BD20" s="27">
        <v>302103219557</v>
      </c>
      <c r="BE20" s="29"/>
      <c r="BF20" s="40" t="str">
        <f t="shared" si="39"/>
        <v>MOTOR OIL</v>
      </c>
      <c r="BG20" s="29"/>
      <c r="BH20" s="37">
        <f>$M$20/AE20</f>
        <v>5.3531066064638777</v>
      </c>
      <c r="BI20" s="37">
        <f t="shared" ref="BI20:BM20" si="60">$M$20/AF20</f>
        <v>6.1518517086356121</v>
      </c>
      <c r="BJ20" s="37">
        <f t="shared" si="60"/>
        <v>11.260193432369036</v>
      </c>
      <c r="BK20" s="37">
        <f t="shared" si="60"/>
        <v>-187.67550339671007</v>
      </c>
      <c r="BL20" s="37">
        <f t="shared" si="60"/>
        <v>-71.423498487804864</v>
      </c>
      <c r="BM20" s="37">
        <f t="shared" si="60"/>
        <v>-162.68685766666664</v>
      </c>
      <c r="BN20" s="29"/>
      <c r="BO20" s="37">
        <f>$M$20/Q20</f>
        <v>0.14205162337384092</v>
      </c>
      <c r="BP20" s="37">
        <f t="shared" ref="BP20:BT20" si="61">$M$20/R20</f>
        <v>0.10052424616458458</v>
      </c>
      <c r="BQ20" s="37">
        <f t="shared" si="61"/>
        <v>9.0737414550454698E-2</v>
      </c>
      <c r="BR20" s="37">
        <f t="shared" si="61"/>
        <v>9.4643066946811572E-2</v>
      </c>
      <c r="BS20" s="37">
        <f t="shared" si="61"/>
        <v>9.0136254235058638E-2</v>
      </c>
      <c r="BT20" s="37">
        <f t="shared" si="61"/>
        <v>8.7510926441804499E-2</v>
      </c>
      <c r="BU20" s="29"/>
      <c r="BV20" s="37">
        <f>$M$20/AS20</f>
        <v>1.9111608282409449</v>
      </c>
      <c r="BW20" s="37">
        <f t="shared" ref="BW20:CA20" si="62">$M$20/AT20</f>
        <v>1.6058028226012824</v>
      </c>
      <c r="BX20" s="37">
        <f t="shared" si="62"/>
        <v>1.542434565980757</v>
      </c>
      <c r="BY20" s="37">
        <f t="shared" si="62"/>
        <v>1.6880283443657709</v>
      </c>
      <c r="BZ20" s="37">
        <f t="shared" si="62"/>
        <v>1.7288890381493107</v>
      </c>
      <c r="CA20" s="37">
        <f t="shared" si="62"/>
        <v>1.7474594595562274</v>
      </c>
      <c r="CB20" s="29"/>
      <c r="CC20" s="40" t="str">
        <f t="shared" si="13"/>
        <v>MOTOR OIL</v>
      </c>
      <c r="CD20" s="29"/>
    </row>
    <row r="21" spans="2:82">
      <c r="B21" s="3">
        <f t="shared" si="14"/>
        <v>14</v>
      </c>
      <c r="C21" s="5" t="s">
        <v>4</v>
      </c>
      <c r="D21" s="7" t="s">
        <v>13</v>
      </c>
      <c r="E21" s="7" t="s">
        <v>57</v>
      </c>
      <c r="F21" s="7" t="s">
        <v>58</v>
      </c>
      <c r="G21" s="7" t="s">
        <v>55</v>
      </c>
      <c r="H21" s="7" t="s">
        <v>56</v>
      </c>
      <c r="I21" s="29"/>
      <c r="K21" s="55">
        <v>15.73</v>
      </c>
      <c r="L21" s="56">
        <v>25000000</v>
      </c>
      <c r="M21" s="31">
        <f t="shared" si="6"/>
        <v>393.25</v>
      </c>
      <c r="O21" s="40" t="str">
        <f t="shared" si="7"/>
        <v>OLP</v>
      </c>
      <c r="P21" s="29"/>
      <c r="Q21" s="59">
        <v>116.720753</v>
      </c>
      <c r="R21" s="59">
        <v>105.12768800000001</v>
      </c>
      <c r="S21" s="59">
        <v>106.592</v>
      </c>
      <c r="T21" s="59">
        <v>108.63046900000001</v>
      </c>
      <c r="U21" s="59">
        <v>105</v>
      </c>
      <c r="V21" s="59">
        <v>105</v>
      </c>
      <c r="W21" s="29"/>
      <c r="X21" s="59">
        <v>26.652999999999999</v>
      </c>
      <c r="Y21" s="59">
        <v>28.456</v>
      </c>
      <c r="Z21" s="59">
        <v>24.16283</v>
      </c>
      <c r="AA21" s="59">
        <v>26.239028999999999</v>
      </c>
      <c r="AB21" s="59">
        <v>23</v>
      </c>
      <c r="AC21" s="59">
        <v>21.5</v>
      </c>
      <c r="AD21" s="29"/>
      <c r="AE21" s="59">
        <v>7.13</v>
      </c>
      <c r="AF21" s="59">
        <v>6.47</v>
      </c>
      <c r="AG21" s="59">
        <v>7.1773699999999998</v>
      </c>
      <c r="AH21" s="59">
        <v>8.0452449999999995</v>
      </c>
      <c r="AI21" s="59">
        <v>7</v>
      </c>
      <c r="AJ21" s="59">
        <v>6</v>
      </c>
      <c r="AK21" s="29"/>
      <c r="AL21" s="2">
        <f>AE21/($L$21/1000000)</f>
        <v>0.28520000000000001</v>
      </c>
      <c r="AM21" s="2">
        <f t="shared" ref="AM21:AQ21" si="63">AF21/($L$21/1000000)</f>
        <v>0.25879999999999997</v>
      </c>
      <c r="AN21" s="2">
        <f t="shared" si="63"/>
        <v>0.28709479999999998</v>
      </c>
      <c r="AO21" s="2">
        <f t="shared" si="63"/>
        <v>0.32180979999999998</v>
      </c>
      <c r="AP21" s="2">
        <f t="shared" si="63"/>
        <v>0.28000000000000003</v>
      </c>
      <c r="AQ21" s="2">
        <f t="shared" si="63"/>
        <v>0.24</v>
      </c>
      <c r="AR21" s="29"/>
      <c r="AS21" s="59">
        <v>149.084203</v>
      </c>
      <c r="AT21" s="59">
        <v>155.046212</v>
      </c>
      <c r="AU21" s="59">
        <v>159.72999999999999</v>
      </c>
      <c r="AV21" s="59">
        <v>166.014419</v>
      </c>
      <c r="AW21" s="59">
        <v>170</v>
      </c>
      <c r="AX21" s="59">
        <v>175</v>
      </c>
      <c r="AY21" s="29"/>
      <c r="AZ21" s="51" t="str">
        <f>C21</f>
        <v>OLP</v>
      </c>
      <c r="BA21" s="42" t="str">
        <f t="shared" si="9"/>
        <v>19 Sept. 2014</v>
      </c>
      <c r="BB21" s="1" t="s">
        <v>132</v>
      </c>
      <c r="BC21" s="1" t="s">
        <v>133</v>
      </c>
      <c r="BD21" s="27">
        <v>302103219557</v>
      </c>
      <c r="BE21" s="29"/>
      <c r="BF21" s="40" t="str">
        <f>AZ21</f>
        <v>OLP</v>
      </c>
      <c r="BG21" s="29"/>
      <c r="BH21" s="37">
        <f>$M$21/AE21</f>
        <v>55.154277699859747</v>
      </c>
      <c r="BI21" s="37">
        <f t="shared" ref="BI21:BM21" si="64">$M$21/AF21</f>
        <v>60.780525502318397</v>
      </c>
      <c r="BJ21" s="37">
        <f t="shared" si="64"/>
        <v>54.790264400469809</v>
      </c>
      <c r="BK21" s="37">
        <f t="shared" si="64"/>
        <v>48.879804157611112</v>
      </c>
      <c r="BL21" s="37">
        <f t="shared" si="64"/>
        <v>56.178571428571431</v>
      </c>
      <c r="BM21" s="37">
        <f t="shared" si="64"/>
        <v>65.541666666666671</v>
      </c>
      <c r="BN21" s="29"/>
      <c r="BO21" s="37">
        <f>$M$21/Q21</f>
        <v>3.3691523563080508</v>
      </c>
      <c r="BP21" s="37">
        <f t="shared" ref="BP21:BT21" si="65">$M$21/R21</f>
        <v>3.7406891322483946</v>
      </c>
      <c r="BQ21" s="37">
        <f t="shared" si="65"/>
        <v>3.6893012608826177</v>
      </c>
      <c r="BR21" s="37">
        <f t="shared" si="65"/>
        <v>3.6200709029434455</v>
      </c>
      <c r="BS21" s="37">
        <f t="shared" si="65"/>
        <v>3.7452380952380953</v>
      </c>
      <c r="BT21" s="37">
        <f t="shared" si="65"/>
        <v>3.7452380952380953</v>
      </c>
      <c r="BU21" s="29"/>
      <c r="BV21" s="37">
        <f>$M$21/AS21</f>
        <v>2.6377710856461434</v>
      </c>
      <c r="BW21" s="37">
        <f t="shared" ref="BW21:CA21" si="66">$M$21/AT21</f>
        <v>2.5363405847025788</v>
      </c>
      <c r="BX21" s="37">
        <f t="shared" si="66"/>
        <v>2.4619670694296629</v>
      </c>
      <c r="BY21" s="37">
        <f t="shared" si="66"/>
        <v>2.3687701488146038</v>
      </c>
      <c r="BZ21" s="37">
        <f t="shared" si="66"/>
        <v>2.3132352941176473</v>
      </c>
      <c r="CA21" s="37">
        <f t="shared" si="66"/>
        <v>2.2471428571428573</v>
      </c>
      <c r="CB21" s="29"/>
      <c r="CC21" s="40" t="str">
        <f t="shared" si="13"/>
        <v>OLP</v>
      </c>
      <c r="CD21" s="29"/>
    </row>
    <row r="22" spans="2:82" ht="14.25" customHeight="1">
      <c r="B22" s="3">
        <f t="shared" si="14"/>
        <v>15</v>
      </c>
      <c r="C22" s="15" t="s">
        <v>8</v>
      </c>
      <c r="D22" s="18" t="s">
        <v>24</v>
      </c>
      <c r="E22" s="33" t="s">
        <v>78</v>
      </c>
      <c r="F22" s="33" t="s">
        <v>79</v>
      </c>
      <c r="G22" s="33" t="s">
        <v>76</v>
      </c>
      <c r="H22" s="33" t="s">
        <v>77</v>
      </c>
      <c r="I22" s="29"/>
      <c r="K22" s="55">
        <v>12</v>
      </c>
      <c r="L22" s="56">
        <v>319000000</v>
      </c>
      <c r="M22" s="31">
        <f t="shared" si="6"/>
        <v>3828</v>
      </c>
      <c r="O22" s="40" t="str">
        <f t="shared" si="7"/>
        <v>OPAP</v>
      </c>
      <c r="P22" s="29"/>
      <c r="Q22" s="59">
        <v>5140.0150000000003</v>
      </c>
      <c r="R22" s="59">
        <v>4358.4870000000001</v>
      </c>
      <c r="S22" s="59">
        <v>3971.6280000000002</v>
      </c>
      <c r="T22" s="59">
        <v>3574.4652000000001</v>
      </c>
      <c r="U22" s="59">
        <v>3931.9117200000005</v>
      </c>
      <c r="V22" s="59">
        <v>4010.5499544000004</v>
      </c>
      <c r="W22" s="36"/>
      <c r="X22" s="59">
        <v>911.25199999999995</v>
      </c>
      <c r="Y22" s="59">
        <v>734.22400000000005</v>
      </c>
      <c r="Z22" s="59">
        <v>673.80500000000006</v>
      </c>
      <c r="AA22" s="59">
        <v>235.50054706550551</v>
      </c>
      <c r="AB22" s="59">
        <v>261.2</v>
      </c>
      <c r="AC22" s="59">
        <v>266.42399999999998</v>
      </c>
      <c r="AD22" s="36"/>
      <c r="AE22" s="59">
        <v>575.80200000000002</v>
      </c>
      <c r="AF22" s="59">
        <v>537.45799999999997</v>
      </c>
      <c r="AG22" s="59">
        <v>505.48700000000002</v>
      </c>
      <c r="AH22" s="59">
        <v>156.24</v>
      </c>
      <c r="AI22" s="59">
        <v>174.3</v>
      </c>
      <c r="AJ22" s="59">
        <v>177.786</v>
      </c>
      <c r="AK22" s="36"/>
      <c r="AL22" s="2">
        <f>AE22/($L$22/1000000)</f>
        <v>1.8050219435736679</v>
      </c>
      <c r="AM22" s="2">
        <f t="shared" ref="AM22:AQ22" si="67">AF22/($L$22/1000000)</f>
        <v>1.6848213166144199</v>
      </c>
      <c r="AN22" s="2">
        <f t="shared" si="67"/>
        <v>1.5845987460815047</v>
      </c>
      <c r="AO22" s="2">
        <f t="shared" si="67"/>
        <v>0.48978056426332289</v>
      </c>
      <c r="AP22" s="2">
        <f t="shared" si="67"/>
        <v>0.54639498432601885</v>
      </c>
      <c r="AQ22" s="2">
        <f t="shared" si="67"/>
        <v>0.55732288401253915</v>
      </c>
      <c r="AR22" s="36"/>
      <c r="AS22" s="59">
        <v>696.57399999999996</v>
      </c>
      <c r="AT22" s="59">
        <v>889.51199999999994</v>
      </c>
      <c r="AU22" s="59">
        <v>1165.319</v>
      </c>
      <c r="AV22" s="59">
        <v>1212.191</v>
      </c>
      <c r="AW22" s="59">
        <v>1264.481</v>
      </c>
      <c r="AX22" s="59">
        <v>1317.8168000000001</v>
      </c>
      <c r="AY22" s="29"/>
      <c r="AZ22" s="51" t="str">
        <f t="shared" ref="AZ22:AZ26" si="68">C22</f>
        <v>OPAP</v>
      </c>
      <c r="BA22" s="42" t="str">
        <f>$K$5</f>
        <v>19 Sept. 2014</v>
      </c>
      <c r="BB22" s="1" t="s">
        <v>119</v>
      </c>
      <c r="BC22" s="1" t="s">
        <v>121</v>
      </c>
      <c r="BD22" s="27">
        <v>302103219557</v>
      </c>
      <c r="BE22" s="29"/>
      <c r="BF22" s="40" t="str">
        <f t="shared" ref="BF22:BF26" si="69">AZ22</f>
        <v>OPAP</v>
      </c>
      <c r="BG22" s="29"/>
      <c r="BH22" s="37">
        <f>$M$22/AE22</f>
        <v>6.6481186241103707</v>
      </c>
      <c r="BI22" s="37">
        <f t="shared" ref="BI22:BM22" si="70">$M$22/AF22</f>
        <v>7.1224170074684912</v>
      </c>
      <c r="BJ22" s="37">
        <f t="shared" si="70"/>
        <v>7.572895049724325</v>
      </c>
      <c r="BK22" s="37">
        <f t="shared" si="70"/>
        <v>24.500768049155145</v>
      </c>
      <c r="BL22" s="37">
        <f t="shared" si="70"/>
        <v>21.962134251290877</v>
      </c>
      <c r="BM22" s="37">
        <f t="shared" si="70"/>
        <v>21.531504167932233</v>
      </c>
      <c r="BN22" s="29"/>
      <c r="BO22" s="37">
        <f>$M$22/Q22</f>
        <v>0.74474490833197948</v>
      </c>
      <c r="BP22" s="37">
        <f t="shared" ref="BP22:BT22" si="71">$M$22/R22</f>
        <v>0.87828643288370478</v>
      </c>
      <c r="BQ22" s="37">
        <f t="shared" si="71"/>
        <v>0.96383649223945445</v>
      </c>
      <c r="BR22" s="37">
        <f t="shared" si="71"/>
        <v>1.0709294358216159</v>
      </c>
      <c r="BS22" s="37">
        <f t="shared" si="71"/>
        <v>0.97357221438328723</v>
      </c>
      <c r="BT22" s="37">
        <f t="shared" si="71"/>
        <v>0.95448256312086988</v>
      </c>
      <c r="BU22" s="29"/>
      <c r="BV22" s="37">
        <f>$M$22/AS22</f>
        <v>5.4954678182073984</v>
      </c>
      <c r="BW22" s="37">
        <f t="shared" ref="BW22:CA22" si="72">$M$22/AT22</f>
        <v>4.3034832582359765</v>
      </c>
      <c r="BX22" s="37">
        <f t="shared" si="72"/>
        <v>3.2849374291503013</v>
      </c>
      <c r="BY22" s="37">
        <f t="shared" si="72"/>
        <v>3.1579181828606218</v>
      </c>
      <c r="BZ22" s="37">
        <f t="shared" si="72"/>
        <v>3.0273289990122429</v>
      </c>
      <c r="CA22" s="37">
        <f t="shared" si="72"/>
        <v>2.9048043703798583</v>
      </c>
      <c r="CB22" s="29"/>
      <c r="CC22" s="40" t="str">
        <f t="shared" si="13"/>
        <v>OPAP</v>
      </c>
      <c r="CD22" s="29"/>
    </row>
    <row r="23" spans="2:82" ht="15" customHeight="1">
      <c r="B23" s="3">
        <f t="shared" si="14"/>
        <v>16</v>
      </c>
      <c r="C23" s="15" t="s">
        <v>10</v>
      </c>
      <c r="D23" s="7" t="s">
        <v>30</v>
      </c>
      <c r="E23" s="16" t="s">
        <v>98</v>
      </c>
      <c r="F23" s="16" t="s">
        <v>99</v>
      </c>
      <c r="G23" s="16" t="s">
        <v>96</v>
      </c>
      <c r="H23" s="16" t="s">
        <v>97</v>
      </c>
      <c r="I23" s="29"/>
      <c r="K23" s="55">
        <v>11.3</v>
      </c>
      <c r="L23" s="56">
        <v>490150389</v>
      </c>
      <c r="M23" s="31">
        <f t="shared" si="6"/>
        <v>5538.6993957000004</v>
      </c>
      <c r="N23" s="19"/>
      <c r="O23" s="40" t="str">
        <f t="shared" si="7"/>
        <v>OTE</v>
      </c>
      <c r="P23" s="29"/>
      <c r="Q23" s="59">
        <v>5482.8</v>
      </c>
      <c r="R23" s="59">
        <v>5038.3</v>
      </c>
      <c r="S23" s="59">
        <v>4330.3</v>
      </c>
      <c r="T23" s="59">
        <v>4054.1</v>
      </c>
      <c r="U23" s="59">
        <v>4014.9115000000002</v>
      </c>
      <c r="V23" s="59">
        <v>4076.6351725</v>
      </c>
      <c r="W23" s="36"/>
      <c r="X23" s="59">
        <v>1747.9</v>
      </c>
      <c r="Y23" s="59">
        <v>1662.8</v>
      </c>
      <c r="Z23" s="59">
        <v>1392.9</v>
      </c>
      <c r="AA23" s="59">
        <v>1177.9000000000001</v>
      </c>
      <c r="AB23" s="59">
        <v>1165.5685000000001</v>
      </c>
      <c r="AC23" s="59">
        <v>1173.5020274999999</v>
      </c>
      <c r="AD23" s="36"/>
      <c r="AE23" s="59">
        <v>54.3</v>
      </c>
      <c r="AF23" s="59">
        <v>119.7</v>
      </c>
      <c r="AG23" s="59">
        <v>471.9</v>
      </c>
      <c r="AH23" s="59">
        <v>316.7</v>
      </c>
      <c r="AI23" s="59">
        <v>267.9282</v>
      </c>
      <c r="AJ23" s="59">
        <v>277.30568699999998</v>
      </c>
      <c r="AK23" s="36"/>
      <c r="AL23" s="2">
        <f>AE23/($L$23/1000000)</f>
        <v>0.11078232562618653</v>
      </c>
      <c r="AM23" s="2">
        <f t="shared" ref="AM23:AQ23" si="73">AF23/($L$23/1000000)</f>
        <v>0.24421076201573716</v>
      </c>
      <c r="AN23" s="2">
        <f t="shared" si="73"/>
        <v>0.96276573596680337</v>
      </c>
      <c r="AO23" s="2">
        <f t="shared" si="73"/>
        <v>0.64612822331147834</v>
      </c>
      <c r="AP23" s="2">
        <f t="shared" si="73"/>
        <v>0.54662447692151073</v>
      </c>
      <c r="AQ23" s="2">
        <f t="shared" si="73"/>
        <v>0.56575633361376354</v>
      </c>
      <c r="AR23" s="36"/>
      <c r="AS23" s="59">
        <v>1099.5999999999999</v>
      </c>
      <c r="AT23" s="59">
        <v>1383.5</v>
      </c>
      <c r="AU23" s="59">
        <v>1598.8</v>
      </c>
      <c r="AV23" s="59">
        <v>1920.3</v>
      </c>
      <c r="AW23" s="59">
        <v>2121.2461499999999</v>
      </c>
      <c r="AX23" s="59">
        <v>2329.22541525</v>
      </c>
      <c r="AY23" s="29"/>
      <c r="AZ23" s="51" t="str">
        <f t="shared" si="68"/>
        <v>OTE</v>
      </c>
      <c r="BA23" s="42" t="str">
        <f t="shared" si="9"/>
        <v>19 Sept. 2014</v>
      </c>
      <c r="BB23" s="1" t="s">
        <v>119</v>
      </c>
      <c r="BC23" s="1" t="s">
        <v>121</v>
      </c>
      <c r="BD23" s="27">
        <v>302103219557</v>
      </c>
      <c r="BE23" s="29"/>
      <c r="BF23" s="40" t="str">
        <f t="shared" si="69"/>
        <v>OTE</v>
      </c>
      <c r="BG23" s="29"/>
      <c r="BH23" s="37">
        <f>$M$23/AE23</f>
        <v>102.00183049171272</v>
      </c>
      <c r="BI23" s="37">
        <f t="shared" ref="BI23:BM23" si="74">$M$23/AF23</f>
        <v>46.271507065162908</v>
      </c>
      <c r="BJ23" s="37">
        <f t="shared" si="74"/>
        <v>11.737019274634457</v>
      </c>
      <c r="BK23" s="37">
        <f t="shared" si="74"/>
        <v>17.488788745500475</v>
      </c>
      <c r="BL23" s="37">
        <f t="shared" si="74"/>
        <v>20.672327122340988</v>
      </c>
      <c r="BM23" s="37">
        <f t="shared" si="74"/>
        <v>19.973262920136222</v>
      </c>
      <c r="BN23" s="29"/>
      <c r="BO23" s="37">
        <f>$M$23/Q23</f>
        <v>1.0101954103195447</v>
      </c>
      <c r="BP23" s="37">
        <f t="shared" ref="BP23:BT23" si="75">$M$23/R23</f>
        <v>1.0993190948732707</v>
      </c>
      <c r="BQ23" s="37">
        <f t="shared" si="75"/>
        <v>1.2790567387247997</v>
      </c>
      <c r="BR23" s="37">
        <f t="shared" si="75"/>
        <v>1.3661970340396143</v>
      </c>
      <c r="BS23" s="37">
        <f t="shared" si="75"/>
        <v>1.3795321256022706</v>
      </c>
      <c r="BT23" s="37">
        <f t="shared" si="75"/>
        <v>1.3586448532512141</v>
      </c>
      <c r="BU23" s="29"/>
      <c r="BV23" s="37">
        <f>$M$23/AS23</f>
        <v>5.0370129098763199</v>
      </c>
      <c r="BW23" s="37">
        <f t="shared" ref="BW23:CA23" si="76">$M$23/AT23</f>
        <v>4.0033967442717744</v>
      </c>
      <c r="BX23" s="37">
        <f t="shared" si="76"/>
        <v>3.4642853363147363</v>
      </c>
      <c r="BY23" s="37">
        <f t="shared" si="76"/>
        <v>2.8842885985002344</v>
      </c>
      <c r="BZ23" s="37">
        <f t="shared" si="76"/>
        <v>2.6110592567015387</v>
      </c>
      <c r="CA23" s="37">
        <f t="shared" si="76"/>
        <v>2.3779147176725797</v>
      </c>
      <c r="CB23" s="29"/>
      <c r="CC23" s="40" t="str">
        <f t="shared" si="13"/>
        <v>OTE</v>
      </c>
      <c r="CD23" s="29"/>
    </row>
    <row r="24" spans="2:82">
      <c r="B24" s="3">
        <f t="shared" si="14"/>
        <v>17</v>
      </c>
      <c r="C24" s="15" t="s">
        <v>128</v>
      </c>
      <c r="D24" s="7" t="s">
        <v>25</v>
      </c>
      <c r="E24" s="16" t="s">
        <v>80</v>
      </c>
      <c r="F24" s="16" t="s">
        <v>81</v>
      </c>
      <c r="G24" s="16" t="s">
        <v>82</v>
      </c>
      <c r="H24" s="16" t="s">
        <v>83</v>
      </c>
      <c r="I24" s="29"/>
      <c r="K24" s="55">
        <v>10.77</v>
      </c>
      <c r="L24" s="56">
        <v>232000000</v>
      </c>
      <c r="M24" s="31">
        <f t="shared" si="6"/>
        <v>2498.64</v>
      </c>
      <c r="O24" s="40" t="str">
        <f t="shared" si="7"/>
        <v>PPC (DEI)</v>
      </c>
      <c r="P24" s="29"/>
      <c r="Q24" s="59">
        <v>5809.732</v>
      </c>
      <c r="R24" s="59">
        <v>5513.5519999999997</v>
      </c>
      <c r="S24" s="59">
        <v>5985.2219999999998</v>
      </c>
      <c r="T24" s="59">
        <v>5970.83</v>
      </c>
      <c r="U24" s="59">
        <v>5949.3</v>
      </c>
      <c r="V24" s="59">
        <v>5990.6916000000001</v>
      </c>
      <c r="W24" s="36"/>
      <c r="X24" s="59">
        <v>1497.7</v>
      </c>
      <c r="Y24" s="59">
        <v>779.82</v>
      </c>
      <c r="Z24" s="59">
        <v>990.85500000000002</v>
      </c>
      <c r="AA24" s="59">
        <v>881.6</v>
      </c>
      <c r="AB24" s="59">
        <v>999.4824000000001</v>
      </c>
      <c r="AC24" s="59">
        <v>1012.4361888</v>
      </c>
      <c r="AD24" s="36"/>
      <c r="AE24" s="59">
        <v>557.92499999999995</v>
      </c>
      <c r="AF24" s="59">
        <v>-148.947</v>
      </c>
      <c r="AG24" s="59">
        <v>41.783000000000001</v>
      </c>
      <c r="AH24" s="59">
        <v>-225.28800000000001</v>
      </c>
      <c r="AI24" s="59">
        <v>88.5</v>
      </c>
      <c r="AJ24" s="59">
        <v>95.5</v>
      </c>
      <c r="AK24" s="36"/>
      <c r="AL24" s="2">
        <f>AE24/($L$24/1000000)</f>
        <v>2.4048491379310342</v>
      </c>
      <c r="AM24" s="2">
        <f t="shared" ref="AM24:AQ24" si="77">AF24/($L$24/1000000)</f>
        <v>-0.64201293103448276</v>
      </c>
      <c r="AN24" s="2">
        <f t="shared" si="77"/>
        <v>0.18009913793103449</v>
      </c>
      <c r="AO24" s="2">
        <f t="shared" si="77"/>
        <v>-0.97106896551724142</v>
      </c>
      <c r="AP24" s="2">
        <f t="shared" si="77"/>
        <v>0.38146551724137934</v>
      </c>
      <c r="AQ24" s="2">
        <f t="shared" si="77"/>
        <v>0.41163793103448276</v>
      </c>
      <c r="AR24" s="36"/>
      <c r="AS24" s="59">
        <v>6769.5280000000002</v>
      </c>
      <c r="AT24" s="59">
        <v>6500.39</v>
      </c>
      <c r="AU24" s="59">
        <v>5682.2489999999998</v>
      </c>
      <c r="AV24" s="59">
        <v>5403.5730000000003</v>
      </c>
      <c r="AW24" s="59">
        <v>5469.9480000000003</v>
      </c>
      <c r="AX24" s="59">
        <v>5541.5730000000003</v>
      </c>
      <c r="AY24" s="29"/>
      <c r="AZ24" s="51" t="str">
        <f t="shared" si="68"/>
        <v>PPC (DEI)</v>
      </c>
      <c r="BA24" s="42" t="str">
        <f t="shared" si="9"/>
        <v>19 Sept. 2014</v>
      </c>
      <c r="BB24" s="1" t="s">
        <v>119</v>
      </c>
      <c r="BC24" s="1" t="s">
        <v>121</v>
      </c>
      <c r="BD24" s="27">
        <v>302103219557</v>
      </c>
      <c r="BE24" s="29"/>
      <c r="BF24" s="40" t="str">
        <f t="shared" si="69"/>
        <v>PPC (DEI)</v>
      </c>
      <c r="BG24" s="29"/>
      <c r="BH24" s="37">
        <f>$M$24/AE24</f>
        <v>4.4784514047587045</v>
      </c>
      <c r="BI24" s="37">
        <f t="shared" ref="BI24:BM24" si="78">$M$24/AF24</f>
        <v>-16.775363048601179</v>
      </c>
      <c r="BJ24" s="37">
        <f t="shared" si="78"/>
        <v>59.800397290764181</v>
      </c>
      <c r="BK24" s="37">
        <f t="shared" si="78"/>
        <v>-11.090870352615317</v>
      </c>
      <c r="BL24" s="37">
        <f t="shared" si="78"/>
        <v>28.233220338983049</v>
      </c>
      <c r="BM24" s="37">
        <f t="shared" si="78"/>
        <v>26.163769633507851</v>
      </c>
      <c r="BN24" s="29"/>
      <c r="BO24" s="37">
        <f>$M$24/Q24</f>
        <v>0.43007835817555784</v>
      </c>
      <c r="BP24" s="37">
        <f t="shared" ref="BP24:BT24" si="79">$M$24/R24</f>
        <v>0.45318154249746806</v>
      </c>
      <c r="BQ24" s="37">
        <f t="shared" si="79"/>
        <v>0.41746822423629398</v>
      </c>
      <c r="BR24" s="37">
        <f t="shared" si="79"/>
        <v>0.41847448344702493</v>
      </c>
      <c r="BS24" s="37">
        <f t="shared" si="79"/>
        <v>0.41998890625787905</v>
      </c>
      <c r="BT24" s="37">
        <f t="shared" si="79"/>
        <v>0.41708706887865832</v>
      </c>
      <c r="BU24" s="29"/>
      <c r="BV24" s="37">
        <f>$M$24/AS24</f>
        <v>0.36910106583501828</v>
      </c>
      <c r="BW24" s="37">
        <f t="shared" ref="BW24:CA24" si="80">$M$24/AT24</f>
        <v>0.38438309086070216</v>
      </c>
      <c r="BX24" s="37">
        <f t="shared" si="80"/>
        <v>0.43972729811734756</v>
      </c>
      <c r="BY24" s="37">
        <f t="shared" si="80"/>
        <v>0.46240515303485302</v>
      </c>
      <c r="BZ24" s="37">
        <f t="shared" si="80"/>
        <v>0.4567941048068464</v>
      </c>
      <c r="CA24" s="37">
        <f t="shared" si="80"/>
        <v>0.45089002707354026</v>
      </c>
      <c r="CB24" s="29"/>
      <c r="CC24" s="40" t="str">
        <f t="shared" si="13"/>
        <v>PPC (DEI)</v>
      </c>
      <c r="CD24" s="29"/>
    </row>
    <row r="25" spans="2:82">
      <c r="B25" s="3">
        <f t="shared" si="14"/>
        <v>18</v>
      </c>
      <c r="C25" s="5" t="s">
        <v>1</v>
      </c>
      <c r="D25" s="7" t="s">
        <v>17</v>
      </c>
      <c r="E25" s="7" t="s">
        <v>43</v>
      </c>
      <c r="F25" s="7" t="s">
        <v>44</v>
      </c>
      <c r="G25" s="7" t="s">
        <v>41</v>
      </c>
      <c r="H25" s="7" t="s">
        <v>42</v>
      </c>
      <c r="I25" s="29"/>
      <c r="K25" s="55">
        <v>7.6</v>
      </c>
      <c r="L25" s="56">
        <v>34770982</v>
      </c>
      <c r="M25" s="31">
        <f t="shared" si="6"/>
        <v>264.25946319999997</v>
      </c>
      <c r="O25" s="40" t="str">
        <f t="shared" si="7"/>
        <v>SARANTIS</v>
      </c>
      <c r="P25" s="29"/>
      <c r="Q25" s="59">
        <v>223.34042299999999</v>
      </c>
      <c r="R25" s="59">
        <v>221.29339200000001</v>
      </c>
      <c r="S25" s="59">
        <v>235.99829</v>
      </c>
      <c r="T25" s="59">
        <v>236.58500000000001</v>
      </c>
      <c r="U25" s="59">
        <v>242.04839999999999</v>
      </c>
      <c r="V25" s="59">
        <v>250.89033599999999</v>
      </c>
      <c r="W25" s="36"/>
      <c r="X25" s="59">
        <v>20.481794000000001</v>
      </c>
      <c r="Y25" s="59">
        <v>19.619</v>
      </c>
      <c r="Z25" s="59">
        <v>21.166</v>
      </c>
      <c r="AA25" s="59">
        <v>23.065000000000001</v>
      </c>
      <c r="AB25" s="59">
        <v>23.097634448506899</v>
      </c>
      <c r="AC25" s="59">
        <v>24.159647060633599</v>
      </c>
      <c r="AD25" s="36"/>
      <c r="AE25" s="59">
        <v>9.5226950000000006</v>
      </c>
      <c r="AF25" s="59">
        <v>9.7358740000000008</v>
      </c>
      <c r="AG25" s="59">
        <v>12.154275999999999</v>
      </c>
      <c r="AH25" s="59">
        <v>15.526999999999999</v>
      </c>
      <c r="AI25" s="59">
        <v>15.038807200000001</v>
      </c>
      <c r="AJ25" s="59">
        <v>15.851639488</v>
      </c>
      <c r="AK25" s="36"/>
      <c r="AL25" s="2">
        <f>AE25/($L$25/1000000)</f>
        <v>0.27386902676490416</v>
      </c>
      <c r="AM25" s="2">
        <f t="shared" ref="AM25:AQ25" si="81">AF25/($L$25/1000000)</f>
        <v>0.27999997239077118</v>
      </c>
      <c r="AN25" s="2">
        <f t="shared" si="81"/>
        <v>0.34955227896640945</v>
      </c>
      <c r="AO25" s="2">
        <f t="shared" si="81"/>
        <v>0.44655051732504997</v>
      </c>
      <c r="AP25" s="2">
        <f t="shared" si="81"/>
        <v>0.4325102811303978</v>
      </c>
      <c r="AQ25" s="2">
        <f t="shared" si="81"/>
        <v>0.45588702349562638</v>
      </c>
      <c r="AR25" s="36"/>
      <c r="AS25" s="59">
        <v>124.207629</v>
      </c>
      <c r="AT25" s="59">
        <v>126.525948</v>
      </c>
      <c r="AU25" s="59">
        <v>142.60290000000001</v>
      </c>
      <c r="AV25" s="59">
        <v>154.44399999999999</v>
      </c>
      <c r="AW25" s="59">
        <v>164.97116503999999</v>
      </c>
      <c r="AX25" s="59">
        <v>176.06731268159999</v>
      </c>
      <c r="AY25" s="29"/>
      <c r="AZ25" s="51" t="str">
        <f t="shared" si="68"/>
        <v>SARANTIS</v>
      </c>
      <c r="BA25" s="42" t="str">
        <f t="shared" si="9"/>
        <v>19 Sept. 2014</v>
      </c>
      <c r="BB25" s="1" t="s">
        <v>119</v>
      </c>
      <c r="BC25" s="1" t="s">
        <v>121</v>
      </c>
      <c r="BD25" s="27">
        <v>302103219557</v>
      </c>
      <c r="BE25" s="29"/>
      <c r="BF25" s="40" t="str">
        <f t="shared" si="69"/>
        <v>SARANTIS</v>
      </c>
      <c r="BG25" s="29"/>
      <c r="BH25" s="37">
        <f>$M$25/AE25</f>
        <v>27.750491137225328</v>
      </c>
      <c r="BI25" s="37">
        <f t="shared" ref="BI25:BM25" si="82">$M$25/AF25</f>
        <v>27.142859819262242</v>
      </c>
      <c r="BJ25" s="37">
        <f t="shared" si="82"/>
        <v>21.742098270600405</v>
      </c>
      <c r="BK25" s="37">
        <f t="shared" si="82"/>
        <v>17.019351014362076</v>
      </c>
      <c r="BL25" s="37">
        <f t="shared" si="82"/>
        <v>17.571836628107047</v>
      </c>
      <c r="BM25" s="37">
        <f t="shared" si="82"/>
        <v>16.670796948167382</v>
      </c>
      <c r="BN25" s="29"/>
      <c r="BO25" s="37">
        <f>$M$25/Q25</f>
        <v>1.1832137669050622</v>
      </c>
      <c r="BP25" s="37">
        <f t="shared" ref="BP25:BT25" si="83">$M$25/R25</f>
        <v>1.1941588531482221</v>
      </c>
      <c r="BQ25" s="37">
        <f t="shared" si="83"/>
        <v>1.1197516015899944</v>
      </c>
      <c r="BR25" s="37">
        <f t="shared" si="83"/>
        <v>1.1169747160639938</v>
      </c>
      <c r="BS25" s="37">
        <f t="shared" si="83"/>
        <v>1.0917629003124993</v>
      </c>
      <c r="BT25" s="37">
        <f t="shared" si="83"/>
        <v>1.0532867364010385</v>
      </c>
      <c r="BU25" s="29"/>
      <c r="BV25" s="37">
        <f>$M$25/AS25</f>
        <v>2.1275622546502353</v>
      </c>
      <c r="BW25" s="37">
        <f t="shared" ref="BW25:CA25" si="84">$M$25/AT25</f>
        <v>2.0885791995804683</v>
      </c>
      <c r="BX25" s="37">
        <f t="shared" si="84"/>
        <v>1.8531142297947654</v>
      </c>
      <c r="BY25" s="37">
        <f t="shared" si="84"/>
        <v>1.7110374193882572</v>
      </c>
      <c r="BZ25" s="37">
        <f t="shared" si="84"/>
        <v>1.6018524397031801</v>
      </c>
      <c r="CA25" s="37">
        <f t="shared" si="84"/>
        <v>1.500900190814445</v>
      </c>
      <c r="CB25" s="29"/>
      <c r="CC25" s="40" t="str">
        <f t="shared" si="13"/>
        <v>SARANTIS</v>
      </c>
      <c r="CD25" s="29"/>
    </row>
    <row r="26" spans="2:82">
      <c r="B26" s="3">
        <f t="shared" si="14"/>
        <v>19</v>
      </c>
      <c r="C26" s="5" t="s">
        <v>126</v>
      </c>
      <c r="D26" s="7" t="s">
        <v>14</v>
      </c>
      <c r="E26" s="7" t="s">
        <v>52</v>
      </c>
      <c r="F26" s="7" t="s">
        <v>53</v>
      </c>
      <c r="G26" s="7" t="s">
        <v>52</v>
      </c>
      <c r="H26" s="7" t="s">
        <v>54</v>
      </c>
      <c r="I26" s="29"/>
      <c r="K26" s="55">
        <v>1.05</v>
      </c>
      <c r="L26" s="56">
        <v>45094620</v>
      </c>
      <c r="M26" s="31">
        <f t="shared" si="6"/>
        <v>47.349350999999999</v>
      </c>
      <c r="O26" s="40" t="str">
        <f t="shared" si="7"/>
        <v>THRACE PLASTICS</v>
      </c>
      <c r="P26" s="29"/>
      <c r="Q26" s="59">
        <v>234.52</v>
      </c>
      <c r="R26" s="59">
        <v>259.28500000000003</v>
      </c>
      <c r="S26" s="59">
        <v>264.74799999999999</v>
      </c>
      <c r="T26" s="59">
        <v>265.3</v>
      </c>
      <c r="U26" s="59">
        <v>278.03440000000001</v>
      </c>
      <c r="V26" s="59">
        <v>284.98525999999998</v>
      </c>
      <c r="W26" s="36"/>
      <c r="X26" s="59">
        <v>18.459</v>
      </c>
      <c r="Y26" s="59">
        <v>22.08</v>
      </c>
      <c r="Z26" s="59">
        <v>24.896999999999998</v>
      </c>
      <c r="AA26" s="59">
        <v>19.942496999999996</v>
      </c>
      <c r="AB26" s="59">
        <v>20.8</v>
      </c>
      <c r="AC26" s="59">
        <v>21.32</v>
      </c>
      <c r="AD26" s="36"/>
      <c r="AE26" s="59">
        <v>1.07</v>
      </c>
      <c r="AF26" s="59">
        <v>4.4779999999999998</v>
      </c>
      <c r="AG26" s="59">
        <v>5.9480000000000004</v>
      </c>
      <c r="AH26" s="59">
        <v>2.4860000000000002</v>
      </c>
      <c r="AI26" s="59">
        <v>5.8</v>
      </c>
      <c r="AJ26" s="59">
        <v>6.5</v>
      </c>
      <c r="AK26" s="36"/>
      <c r="AL26" s="2">
        <f>AE26/($L$26/1000000)</f>
        <v>2.3727885942935102E-2</v>
      </c>
      <c r="AM26" s="2">
        <f t="shared" ref="AM26:AQ26" si="85">AF26/($L$26/1000000)</f>
        <v>9.9302311450900349E-2</v>
      </c>
      <c r="AN26" s="2">
        <f t="shared" si="85"/>
        <v>0.13190043512951213</v>
      </c>
      <c r="AO26" s="2">
        <f t="shared" si="85"/>
        <v>5.5128527527230527E-2</v>
      </c>
      <c r="AP26" s="2">
        <f t="shared" si="85"/>
        <v>0.12861844716731174</v>
      </c>
      <c r="AQ26" s="2">
        <f t="shared" si="85"/>
        <v>0.14414136320474594</v>
      </c>
      <c r="AR26" s="36"/>
      <c r="AS26" s="59">
        <v>105.755</v>
      </c>
      <c r="AT26" s="59">
        <v>99.332999999999998</v>
      </c>
      <c r="AU26" s="59">
        <v>109.58499999999999</v>
      </c>
      <c r="AV26" s="59">
        <v>112.242</v>
      </c>
      <c r="AW26" s="59">
        <v>116.30200000000001</v>
      </c>
      <c r="AX26" s="59">
        <v>120.852</v>
      </c>
      <c r="AY26" s="29"/>
      <c r="AZ26" s="51" t="str">
        <f t="shared" si="68"/>
        <v>THRACE PLASTICS</v>
      </c>
      <c r="BA26" s="42" t="str">
        <f t="shared" si="9"/>
        <v>19 Sept. 2014</v>
      </c>
      <c r="BB26" s="1" t="s">
        <v>119</v>
      </c>
      <c r="BC26" s="1" t="s">
        <v>121</v>
      </c>
      <c r="BD26" s="27">
        <v>302103219557</v>
      </c>
      <c r="BE26" s="29"/>
      <c r="BF26" s="40" t="str">
        <f t="shared" si="69"/>
        <v>THRACE PLASTICS</v>
      </c>
      <c r="BG26" s="29"/>
      <c r="BH26" s="37">
        <f>$M$26/AE26</f>
        <v>44.251729906542053</v>
      </c>
      <c r="BI26" s="37">
        <f t="shared" ref="BI26:BM26" si="86">$M$26/AF26</f>
        <v>10.573771996426977</v>
      </c>
      <c r="BJ26" s="37">
        <f t="shared" si="86"/>
        <v>7.9605499327505038</v>
      </c>
      <c r="BK26" s="37">
        <f t="shared" si="86"/>
        <v>19.046400241351567</v>
      </c>
      <c r="BL26" s="37">
        <f t="shared" si="86"/>
        <v>8.1636812068965519</v>
      </c>
      <c r="BM26" s="37">
        <f t="shared" si="86"/>
        <v>7.2845155384615383</v>
      </c>
      <c r="BN26" s="29"/>
      <c r="BO26" s="37">
        <f>$M$26/Q26</f>
        <v>0.20189898942520892</v>
      </c>
      <c r="BP26" s="37">
        <f t="shared" ref="BP26:BT26" si="87">$M$26/R26</f>
        <v>0.18261507993134965</v>
      </c>
      <c r="BQ26" s="37">
        <f t="shared" si="87"/>
        <v>0.17884686947587894</v>
      </c>
      <c r="BR26" s="37">
        <f t="shared" si="87"/>
        <v>0.17847474934036939</v>
      </c>
      <c r="BS26" s="37">
        <f t="shared" si="87"/>
        <v>0.17030033334004713</v>
      </c>
      <c r="BT26" s="37">
        <f t="shared" si="87"/>
        <v>0.16614666667321673</v>
      </c>
      <c r="BU26" s="29"/>
      <c r="BV26" s="37">
        <f>$M$26/AS26</f>
        <v>0.4477268308827006</v>
      </c>
      <c r="BW26" s="37">
        <f t="shared" ref="BW26:CA26" si="88">$M$26/AT26</f>
        <v>0.47667291836549786</v>
      </c>
      <c r="BX26" s="37">
        <f t="shared" si="88"/>
        <v>0.43207876077930374</v>
      </c>
      <c r="BY26" s="37">
        <f t="shared" si="88"/>
        <v>0.42185056396001491</v>
      </c>
      <c r="BZ26" s="37">
        <f t="shared" si="88"/>
        <v>0.40712413372083023</v>
      </c>
      <c r="CA26" s="37">
        <f t="shared" si="88"/>
        <v>0.39179617217753943</v>
      </c>
      <c r="CB26" s="29"/>
      <c r="CC26" s="40" t="str">
        <f t="shared" si="13"/>
        <v>THRACE PLASTICS</v>
      </c>
      <c r="CD26" s="29"/>
    </row>
    <row r="27" spans="2:82">
      <c r="B27" s="3">
        <f t="shared" si="14"/>
        <v>20</v>
      </c>
      <c r="C27" s="5" t="s">
        <v>3</v>
      </c>
      <c r="D27" s="7" t="s">
        <v>15</v>
      </c>
      <c r="E27" s="7" t="s">
        <v>48</v>
      </c>
      <c r="F27" s="7" t="s">
        <v>49</v>
      </c>
      <c r="G27" s="7" t="s">
        <v>50</v>
      </c>
      <c r="H27" s="7" t="s">
        <v>51</v>
      </c>
      <c r="I27" s="29"/>
      <c r="K27" s="55">
        <v>19.399999999999999</v>
      </c>
      <c r="L27" s="56">
        <v>77063568</v>
      </c>
      <c r="M27" s="31">
        <f t="shared" si="0"/>
        <v>1495.0332191999998</v>
      </c>
      <c r="O27" s="40" t="str">
        <f t="shared" si="1"/>
        <v>TITAN</v>
      </c>
      <c r="P27" s="29"/>
      <c r="Q27" s="59">
        <v>1350.4880000000001</v>
      </c>
      <c r="R27" s="59">
        <v>1091.404</v>
      </c>
      <c r="S27" s="59">
        <v>1130.6600000000001</v>
      </c>
      <c r="T27" s="59">
        <v>1175.9369999999999</v>
      </c>
      <c r="U27" s="59">
        <v>1220</v>
      </c>
      <c r="V27" s="59">
        <v>1300</v>
      </c>
      <c r="W27" s="29"/>
      <c r="X27" s="59">
        <v>315.08499999999998</v>
      </c>
      <c r="Y27" s="59">
        <v>244.1</v>
      </c>
      <c r="Z27" s="59">
        <v>195.83799999999999</v>
      </c>
      <c r="AA27" s="59">
        <v>196.00700000000001</v>
      </c>
      <c r="AB27" s="59">
        <v>200</v>
      </c>
      <c r="AC27" s="59">
        <v>210</v>
      </c>
      <c r="AD27" s="29"/>
      <c r="AE27" s="59">
        <v>103.075</v>
      </c>
      <c r="AF27" s="59">
        <v>11.010999999999999</v>
      </c>
      <c r="AG27" s="59">
        <v>-24.52</v>
      </c>
      <c r="AH27" s="59">
        <v>-36.073999999999998</v>
      </c>
      <c r="AI27" s="59">
        <v>15</v>
      </c>
      <c r="AJ27" s="59">
        <v>40</v>
      </c>
      <c r="AK27" s="29"/>
      <c r="AL27" s="2">
        <f>AE27/($L$27/1000000)</f>
        <v>1.3375321526768653</v>
      </c>
      <c r="AM27" s="2">
        <f t="shared" ref="AM27:AQ27" si="89">AF27/($L$27/1000000)</f>
        <v>0.14288204252364747</v>
      </c>
      <c r="AN27" s="2">
        <f t="shared" si="89"/>
        <v>-0.31817888317862469</v>
      </c>
      <c r="AO27" s="2">
        <f t="shared" si="89"/>
        <v>-0.46810705676124414</v>
      </c>
      <c r="AP27" s="2">
        <f t="shared" si="89"/>
        <v>0.19464450439149145</v>
      </c>
      <c r="AQ27" s="2">
        <f t="shared" si="89"/>
        <v>0.51905201171064386</v>
      </c>
      <c r="AR27" s="29"/>
      <c r="AS27" s="59">
        <v>1568.2670000000001</v>
      </c>
      <c r="AT27" s="59">
        <v>1557.4659999999999</v>
      </c>
      <c r="AU27" s="59">
        <v>1534.463</v>
      </c>
      <c r="AV27" s="59">
        <v>1416.127</v>
      </c>
      <c r="AW27" s="59">
        <v>1430</v>
      </c>
      <c r="AX27" s="59">
        <v>1470</v>
      </c>
      <c r="AY27" s="29"/>
      <c r="AZ27" s="51" t="str">
        <f>C27</f>
        <v>TITAN</v>
      </c>
      <c r="BA27" s="42" t="str">
        <f t="shared" si="9"/>
        <v>19 Sept. 2014</v>
      </c>
      <c r="BB27" s="1" t="s">
        <v>132</v>
      </c>
      <c r="BC27" s="1" t="s">
        <v>133</v>
      </c>
      <c r="BD27" s="27">
        <v>302103219557</v>
      </c>
      <c r="BE27" s="29"/>
      <c r="BF27" s="40" t="str">
        <f>AZ27</f>
        <v>TITAN</v>
      </c>
      <c r="BG27" s="29"/>
      <c r="BH27" s="37">
        <f>$M$27/AE27</f>
        <v>14.504324222168322</v>
      </c>
      <c r="BI27" s="37">
        <f t="shared" ref="BI27:BM27" si="90">$M$27/AF27</f>
        <v>135.77633450186178</v>
      </c>
      <c r="BJ27" s="37">
        <f t="shared" si="90"/>
        <v>-60.971990995106033</v>
      </c>
      <c r="BK27" s="37">
        <f t="shared" si="90"/>
        <v>-41.443511093862611</v>
      </c>
      <c r="BL27" s="37">
        <f t="shared" si="90"/>
        <v>99.668881279999994</v>
      </c>
      <c r="BM27" s="37">
        <f t="shared" si="90"/>
        <v>37.375830479999998</v>
      </c>
      <c r="BN27" s="29"/>
      <c r="BO27" s="37">
        <f>$M$27/Q27</f>
        <v>1.1070318427116714</v>
      </c>
      <c r="BP27" s="37">
        <f t="shared" ref="BP27:BT27" si="91">$M$27/R27</f>
        <v>1.3698256733528555</v>
      </c>
      <c r="BQ27" s="37">
        <f t="shared" si="91"/>
        <v>1.3222659501530079</v>
      </c>
      <c r="BR27" s="37">
        <f t="shared" si="91"/>
        <v>1.271354859316443</v>
      </c>
      <c r="BS27" s="37">
        <f t="shared" si="91"/>
        <v>1.2254370649180326</v>
      </c>
      <c r="BT27" s="37">
        <f t="shared" si="91"/>
        <v>1.150025553230769</v>
      </c>
      <c r="BU27" s="29"/>
      <c r="BV27" s="37">
        <f>$M$27/AS27</f>
        <v>0.95330273429205603</v>
      </c>
      <c r="BW27" s="37">
        <f t="shared" ref="BW27:CA28" si="92">$M$27/AT27</f>
        <v>0.95991387240556136</v>
      </c>
      <c r="BX27" s="37">
        <f t="shared" si="92"/>
        <v>0.97430385691932608</v>
      </c>
      <c r="BY27" s="37">
        <f t="shared" si="92"/>
        <v>1.0557197336114628</v>
      </c>
      <c r="BZ27" s="37">
        <f t="shared" si="92"/>
        <v>1.0454777756643356</v>
      </c>
      <c r="CA27" s="37">
        <f t="shared" si="92"/>
        <v>1.0170294008163265</v>
      </c>
      <c r="CB27" s="29"/>
      <c r="CC27" s="40" t="str">
        <f t="shared" si="13"/>
        <v>TITAN</v>
      </c>
      <c r="CD27" s="29"/>
    </row>
    <row r="28" spans="2:82">
      <c r="B28" s="3">
        <f>B27+1</f>
        <v>21</v>
      </c>
      <c r="C28" s="5" t="s">
        <v>139</v>
      </c>
      <c r="D28" s="7" t="s">
        <v>140</v>
      </c>
      <c r="E28" s="7" t="s">
        <v>141</v>
      </c>
      <c r="F28" s="7" t="s">
        <v>142</v>
      </c>
      <c r="G28" s="7" t="s">
        <v>143</v>
      </c>
      <c r="H28" s="7" t="s">
        <v>144</v>
      </c>
      <c r="I28" s="29"/>
      <c r="K28" s="55">
        <v>8.19</v>
      </c>
      <c r="L28" s="56">
        <v>106500000</v>
      </c>
      <c r="M28" s="31">
        <f t="shared" si="0"/>
        <v>872.2349999999999</v>
      </c>
      <c r="O28" s="40" t="str">
        <f t="shared" si="1"/>
        <v>EYDAP</v>
      </c>
      <c r="P28" s="29"/>
      <c r="Q28" s="59">
        <v>379</v>
      </c>
      <c r="R28" s="59">
        <v>360.8</v>
      </c>
      <c r="S28" s="59">
        <v>335.34</v>
      </c>
      <c r="T28" s="59">
        <v>336.17</v>
      </c>
      <c r="U28" s="59">
        <v>324.12</v>
      </c>
      <c r="V28" s="59">
        <v>324.51</v>
      </c>
      <c r="W28" s="29"/>
      <c r="X28" s="59">
        <v>65.5</v>
      </c>
      <c r="Y28" s="59">
        <v>85.05</v>
      </c>
      <c r="Z28" s="59">
        <v>116.31</v>
      </c>
      <c r="AA28" s="59">
        <v>117.15</v>
      </c>
      <c r="AB28" s="59">
        <v>80.56</v>
      </c>
      <c r="AC28" s="59">
        <v>82.54</v>
      </c>
      <c r="AD28" s="29"/>
      <c r="AE28" s="59">
        <v>11.15</v>
      </c>
      <c r="AF28" s="59">
        <v>30.55</v>
      </c>
      <c r="AG28" s="59">
        <v>46.9</v>
      </c>
      <c r="AH28" s="59">
        <v>78.16</v>
      </c>
      <c r="AI28" s="59">
        <v>39.229999999999997</v>
      </c>
      <c r="AJ28" s="59">
        <v>43.87</v>
      </c>
      <c r="AK28" s="29"/>
      <c r="AL28" s="35">
        <f>AE28/($L$28/1000000)</f>
        <v>0.10469483568075118</v>
      </c>
      <c r="AM28" s="35">
        <f t="shared" ref="AM28:AQ28" si="93">AF28/($L$28/1000000)</f>
        <v>0.2868544600938967</v>
      </c>
      <c r="AN28" s="35">
        <f t="shared" si="93"/>
        <v>0.4403755868544601</v>
      </c>
      <c r="AO28" s="35">
        <f t="shared" si="93"/>
        <v>0.7338967136150234</v>
      </c>
      <c r="AP28" s="35">
        <f t="shared" si="93"/>
        <v>0.36835680751173705</v>
      </c>
      <c r="AQ28" s="35">
        <f t="shared" si="93"/>
        <v>0.41192488262910798</v>
      </c>
      <c r="AR28" s="29"/>
      <c r="AS28" s="59">
        <v>831</v>
      </c>
      <c r="AT28" s="59">
        <v>857</v>
      </c>
      <c r="AU28" s="59">
        <v>882</v>
      </c>
      <c r="AV28" s="59">
        <v>950.6</v>
      </c>
      <c r="AW28" s="59">
        <v>970.23</v>
      </c>
      <c r="AX28" s="59">
        <v>994.56</v>
      </c>
      <c r="AY28" s="29"/>
      <c r="AZ28" s="51" t="str">
        <f t="shared" ref="AZ28:AZ32" si="94">C28</f>
        <v>EYDAP</v>
      </c>
      <c r="BA28" s="42" t="str">
        <f t="shared" si="9"/>
        <v>19 Sept. 2014</v>
      </c>
      <c r="BB28" s="41" t="s">
        <v>145</v>
      </c>
      <c r="BC28" s="1" t="s">
        <v>146</v>
      </c>
      <c r="BD28" s="27">
        <v>302103219557</v>
      </c>
      <c r="BE28" s="29"/>
      <c r="BF28" s="40" t="str">
        <f t="shared" ref="BF28:BF32" si="95">AZ28</f>
        <v>EYDAP</v>
      </c>
      <c r="BG28" s="29"/>
      <c r="BH28" s="37">
        <f>$M$28/AE28</f>
        <v>78.227354260089669</v>
      </c>
      <c r="BI28" s="37">
        <f t="shared" ref="BI28:BM28" si="96">$M$28/AF28</f>
        <v>28.551063829787228</v>
      </c>
      <c r="BJ28" s="37">
        <f t="shared" si="96"/>
        <v>18.59776119402985</v>
      </c>
      <c r="BK28" s="37">
        <f t="shared" si="96"/>
        <v>11.159608495394062</v>
      </c>
      <c r="BL28" s="37">
        <f t="shared" si="96"/>
        <v>22.23387713484578</v>
      </c>
      <c r="BM28" s="37">
        <f t="shared" si="96"/>
        <v>19.882265785274676</v>
      </c>
      <c r="BN28" s="29"/>
      <c r="BO28" s="37">
        <f>$M$28/Q28</f>
        <v>2.3014116094986803</v>
      </c>
      <c r="BP28" s="37">
        <f t="shared" ref="BP28:BT28" si="97">$M$28/R28</f>
        <v>2.4175027716186248</v>
      </c>
      <c r="BQ28" s="37">
        <f t="shared" si="97"/>
        <v>2.6010466988727856</v>
      </c>
      <c r="BR28" s="37">
        <f t="shared" si="97"/>
        <v>2.5946247434333816</v>
      </c>
      <c r="BS28" s="37">
        <f t="shared" si="97"/>
        <v>2.691086634579785</v>
      </c>
      <c r="BT28" s="37">
        <f t="shared" si="97"/>
        <v>2.6878524544698159</v>
      </c>
      <c r="BU28" s="29"/>
      <c r="BV28" s="37">
        <f>$M$28/AS28</f>
        <v>1.0496209386281588</v>
      </c>
      <c r="BW28" s="37">
        <f t="shared" si="92"/>
        <v>1.7444961717619603</v>
      </c>
      <c r="BX28" s="37">
        <f t="shared" si="92"/>
        <v>1.6950490013605441</v>
      </c>
      <c r="BY28" s="37">
        <f t="shared" si="92"/>
        <v>1.5727258775510202</v>
      </c>
      <c r="BZ28" s="37">
        <f t="shared" si="92"/>
        <v>1.5409059905383258</v>
      </c>
      <c r="CA28" s="37">
        <f t="shared" si="92"/>
        <v>1.5032106853281852</v>
      </c>
      <c r="CB28" s="29"/>
      <c r="CC28" s="40" t="str">
        <f t="shared" si="13"/>
        <v>EYDAP</v>
      </c>
      <c r="CD28" s="29"/>
    </row>
    <row r="29" spans="2:82">
      <c r="B29" s="3">
        <f t="shared" si="14"/>
        <v>22</v>
      </c>
      <c r="C29" s="5" t="s">
        <v>147</v>
      </c>
      <c r="D29" s="7" t="s">
        <v>148</v>
      </c>
      <c r="E29" s="7" t="s">
        <v>149</v>
      </c>
      <c r="F29" s="7" t="s">
        <v>150</v>
      </c>
      <c r="G29" s="7" t="s">
        <v>149</v>
      </c>
      <c r="H29" s="7" t="s">
        <v>151</v>
      </c>
      <c r="I29" s="29"/>
      <c r="K29" s="55">
        <v>2.75</v>
      </c>
      <c r="L29" s="56">
        <v>50593832</v>
      </c>
      <c r="M29" s="31">
        <f t="shared" si="0"/>
        <v>139.133038</v>
      </c>
      <c r="O29" s="40" t="str">
        <f t="shared" si="1"/>
        <v>FRIGOGLASS</v>
      </c>
      <c r="P29" s="29"/>
      <c r="Q29" s="59">
        <v>457.22</v>
      </c>
      <c r="R29" s="59">
        <v>555.21</v>
      </c>
      <c r="S29" s="59">
        <v>581.25</v>
      </c>
      <c r="T29" s="59">
        <v>522.5</v>
      </c>
      <c r="U29" s="59">
        <v>474.51</v>
      </c>
      <c r="V29" s="59">
        <v>512.32000000000005</v>
      </c>
      <c r="W29" s="29"/>
      <c r="X29" s="59">
        <v>74.2</v>
      </c>
      <c r="Y29" s="59">
        <v>81.599999999999994</v>
      </c>
      <c r="Z29" s="59">
        <v>67.8</v>
      </c>
      <c r="AA29" s="59">
        <v>62.91</v>
      </c>
      <c r="AB29" s="59">
        <v>45.21</v>
      </c>
      <c r="AC29" s="59">
        <v>66.23</v>
      </c>
      <c r="AD29" s="29"/>
      <c r="AE29" s="59">
        <v>20.64</v>
      </c>
      <c r="AF29" s="59">
        <v>20.059999999999999</v>
      </c>
      <c r="AG29" s="59">
        <v>-14.97</v>
      </c>
      <c r="AH29" s="59">
        <v>-21</v>
      </c>
      <c r="AI29" s="59">
        <v>-33.24</v>
      </c>
      <c r="AJ29" s="59">
        <v>5.984</v>
      </c>
      <c r="AK29" s="29"/>
      <c r="AL29" s="35">
        <f>AE29/($L$29/1000000)</f>
        <v>0.40795486690946836</v>
      </c>
      <c r="AM29" s="35">
        <f t="shared" ref="AM29:AQ29" si="98">AF29/($L$29/1000000)</f>
        <v>0.39649101890522936</v>
      </c>
      <c r="AN29" s="35">
        <f t="shared" si="98"/>
        <v>-0.29588587004044287</v>
      </c>
      <c r="AO29" s="35">
        <f t="shared" si="98"/>
        <v>-0.41507035877416837</v>
      </c>
      <c r="AP29" s="35">
        <f t="shared" si="98"/>
        <v>-0.65699708217396935</v>
      </c>
      <c r="AQ29" s="35">
        <f t="shared" si="98"/>
        <v>0.11827528699545826</v>
      </c>
      <c r="AR29" s="29"/>
      <c r="AS29" s="59">
        <v>120</v>
      </c>
      <c r="AT29" s="59">
        <v>137</v>
      </c>
      <c r="AU29" s="59">
        <v>151.4</v>
      </c>
      <c r="AV29" s="59">
        <v>86.2</v>
      </c>
      <c r="AW29" s="59">
        <v>70.56</v>
      </c>
      <c r="AX29" s="59">
        <v>754.85</v>
      </c>
      <c r="AY29" s="29"/>
      <c r="AZ29" s="51" t="str">
        <f t="shared" si="94"/>
        <v>FRIGOGLASS</v>
      </c>
      <c r="BA29" s="42" t="str">
        <f t="shared" si="9"/>
        <v>19 Sept. 2014</v>
      </c>
      <c r="BB29" s="41" t="s">
        <v>145</v>
      </c>
      <c r="BC29" s="1" t="s">
        <v>146</v>
      </c>
      <c r="BD29" s="27">
        <v>302103219557</v>
      </c>
      <c r="BE29" s="29"/>
      <c r="BF29" s="40" t="str">
        <f t="shared" si="95"/>
        <v>FRIGOGLASS</v>
      </c>
      <c r="BG29" s="29"/>
      <c r="BH29" s="37">
        <f>$M$29/AE29</f>
        <v>6.7409417635658908</v>
      </c>
      <c r="BI29" s="37">
        <f t="shared" ref="BI29:BM29" si="99">$M$29/AF29</f>
        <v>6.9358443668993024</v>
      </c>
      <c r="BJ29" s="37">
        <f t="shared" si="99"/>
        <v>-9.2941241148964586</v>
      </c>
      <c r="BK29" s="37">
        <f t="shared" si="99"/>
        <v>-6.6253827619047616</v>
      </c>
      <c r="BL29" s="37">
        <f t="shared" si="99"/>
        <v>-4.1857111311672677</v>
      </c>
      <c r="BM29" s="37">
        <f t="shared" si="99"/>
        <v>23.250841911764706</v>
      </c>
      <c r="BN29" s="29"/>
      <c r="BO29" s="37">
        <f>$M$29/Q29</f>
        <v>0.30430216963387424</v>
      </c>
      <c r="BP29" s="37">
        <f t="shared" ref="BP29:BT29" si="100">$M$29/R29</f>
        <v>0.2505953387006718</v>
      </c>
      <c r="BQ29" s="37">
        <f t="shared" si="100"/>
        <v>0.23936866752688171</v>
      </c>
      <c r="BR29" s="37">
        <f t="shared" si="100"/>
        <v>0.26628332631578949</v>
      </c>
      <c r="BS29" s="37">
        <f t="shared" si="100"/>
        <v>0.29321413247349898</v>
      </c>
      <c r="BT29" s="37">
        <f t="shared" si="100"/>
        <v>0.27157448079325419</v>
      </c>
      <c r="BU29" s="29"/>
      <c r="BV29" s="37">
        <f>$M$29/AS29</f>
        <v>1.1594419833333334</v>
      </c>
      <c r="BW29" s="37">
        <f t="shared" ref="BW29:CA29" si="101">$M$29/AT29</f>
        <v>1.0155696204379563</v>
      </c>
      <c r="BX29" s="37">
        <f t="shared" si="101"/>
        <v>0.91897647291941875</v>
      </c>
      <c r="BY29" s="37">
        <f t="shared" si="101"/>
        <v>1.6140723665893271</v>
      </c>
      <c r="BZ29" s="37">
        <f t="shared" si="101"/>
        <v>1.9718401077097505</v>
      </c>
      <c r="CA29" s="37">
        <f t="shared" si="101"/>
        <v>0.18431878916340994</v>
      </c>
      <c r="CB29" s="29"/>
      <c r="CC29" s="40" t="str">
        <f t="shared" si="13"/>
        <v>FRIGOGLASS</v>
      </c>
      <c r="CD29" s="29"/>
    </row>
    <row r="30" spans="2:82">
      <c r="B30" s="3">
        <f t="shared" si="14"/>
        <v>23</v>
      </c>
      <c r="C30" s="5" t="s">
        <v>152</v>
      </c>
      <c r="D30" s="7" t="s">
        <v>153</v>
      </c>
      <c r="E30" s="7" t="s">
        <v>154</v>
      </c>
      <c r="F30" s="7" t="s">
        <v>155</v>
      </c>
      <c r="G30" s="7" t="s">
        <v>154</v>
      </c>
      <c r="H30" s="7" t="s">
        <v>156</v>
      </c>
      <c r="I30" s="29"/>
      <c r="K30" s="55">
        <v>6.52</v>
      </c>
      <c r="L30" s="56">
        <v>116915862</v>
      </c>
      <c r="M30" s="31">
        <f t="shared" si="0"/>
        <v>762.29142023999998</v>
      </c>
      <c r="O30" s="40" t="str">
        <f t="shared" si="1"/>
        <v>MYTILINEOS</v>
      </c>
      <c r="P30" s="29"/>
      <c r="Q30" s="59">
        <v>1001.4</v>
      </c>
      <c r="R30" s="59">
        <v>1571</v>
      </c>
      <c r="S30" s="59">
        <v>1454</v>
      </c>
      <c r="T30" s="59">
        <v>1402.95</v>
      </c>
      <c r="U30" s="59">
        <v>1315.56</v>
      </c>
      <c r="V30" s="59">
        <v>1258.23</v>
      </c>
      <c r="W30" s="29"/>
      <c r="X30" s="59">
        <v>155.55000000000001</v>
      </c>
      <c r="Y30" s="59">
        <v>192</v>
      </c>
      <c r="Z30" s="59">
        <v>164.29</v>
      </c>
      <c r="AA30" s="59">
        <v>204.85</v>
      </c>
      <c r="AB30" s="59">
        <v>250.63</v>
      </c>
      <c r="AC30" s="59">
        <v>220.54</v>
      </c>
      <c r="AD30" s="29"/>
      <c r="AE30" s="59">
        <v>55.54</v>
      </c>
      <c r="AF30" s="59">
        <v>44.63</v>
      </c>
      <c r="AG30" s="59">
        <v>20.149999999999999</v>
      </c>
      <c r="AH30" s="59">
        <v>22.504999999999999</v>
      </c>
      <c r="AI30" s="59">
        <v>62.23</v>
      </c>
      <c r="AJ30" s="59">
        <v>65.23</v>
      </c>
      <c r="AK30" s="29"/>
      <c r="AL30" s="35">
        <f>AE30/($L$30/1000000)</f>
        <v>0.47504247114048559</v>
      </c>
      <c r="AM30" s="35">
        <f t="shared" ref="AM30:AQ30" si="102">AF30/($L$30/1000000)</f>
        <v>0.38172750246668841</v>
      </c>
      <c r="AN30" s="35">
        <f t="shared" si="102"/>
        <v>0.17234616120779231</v>
      </c>
      <c r="AO30" s="35">
        <f t="shared" si="102"/>
        <v>0.19248885151272288</v>
      </c>
      <c r="AP30" s="35">
        <f t="shared" si="102"/>
        <v>0.53226310729334569</v>
      </c>
      <c r="AQ30" s="35">
        <f t="shared" si="102"/>
        <v>0.55792258538879869</v>
      </c>
      <c r="AR30" s="29"/>
      <c r="AS30" s="59">
        <v>724</v>
      </c>
      <c r="AT30" s="59">
        <v>749</v>
      </c>
      <c r="AU30" s="59">
        <v>752</v>
      </c>
      <c r="AV30" s="59">
        <v>864.29100000000005</v>
      </c>
      <c r="AW30" s="59">
        <v>917.18650000000002</v>
      </c>
      <c r="AX30" s="59">
        <v>972.63200000000006</v>
      </c>
      <c r="AY30" s="29"/>
      <c r="AZ30" s="51" t="str">
        <f t="shared" si="94"/>
        <v>MYTILINEOS</v>
      </c>
      <c r="BA30" s="42" t="str">
        <f t="shared" si="9"/>
        <v>19 Sept. 2014</v>
      </c>
      <c r="BB30" s="41" t="s">
        <v>145</v>
      </c>
      <c r="BC30" s="1" t="s">
        <v>146</v>
      </c>
      <c r="BD30" s="27">
        <v>302103219557</v>
      </c>
      <c r="BE30" s="29"/>
      <c r="BF30" s="40" t="str">
        <f t="shared" si="95"/>
        <v>MYTILINEOS</v>
      </c>
      <c r="BG30" s="29"/>
      <c r="BH30" s="37">
        <f>$M$30/AE30</f>
        <v>13.725088589124955</v>
      </c>
      <c r="BI30" s="37">
        <f t="shared" ref="BI30:BM30" si="103">$M$30/AF30</f>
        <v>17.08024692449025</v>
      </c>
      <c r="BJ30" s="37">
        <f t="shared" si="103"/>
        <v>37.83083971414392</v>
      </c>
      <c r="BK30" s="37">
        <f t="shared" si="103"/>
        <v>33.872091545878696</v>
      </c>
      <c r="BL30" s="37">
        <f t="shared" si="103"/>
        <v>12.249580913385827</v>
      </c>
      <c r="BM30" s="37">
        <f t="shared" si="103"/>
        <v>11.686209109918748</v>
      </c>
      <c r="BN30" s="29"/>
      <c r="BO30" s="37">
        <f>$M$30/Q30</f>
        <v>0.76122570425404434</v>
      </c>
      <c r="BP30" s="37">
        <f t="shared" ref="BP30:BT30" si="104">$M$30/R30</f>
        <v>0.48522687475493315</v>
      </c>
      <c r="BQ30" s="37">
        <f t="shared" si="104"/>
        <v>0.52427195339752408</v>
      </c>
      <c r="BR30" s="37">
        <f t="shared" si="104"/>
        <v>0.54334895772479419</v>
      </c>
      <c r="BS30" s="37">
        <f t="shared" si="104"/>
        <v>0.57944253416035763</v>
      </c>
      <c r="BT30" s="37">
        <f t="shared" si="104"/>
        <v>0.60584425759996186</v>
      </c>
      <c r="BU30" s="29"/>
      <c r="BV30" s="37">
        <f>$M$30/AS30</f>
        <v>1.0528887019889503</v>
      </c>
      <c r="BW30" s="37">
        <f t="shared" ref="BW30:CA30" si="105">$M$30/AT30</f>
        <v>1.0177455543925233</v>
      </c>
      <c r="BX30" s="37">
        <f t="shared" si="105"/>
        <v>1.0136853992553192</v>
      </c>
      <c r="BY30" s="37">
        <f t="shared" si="105"/>
        <v>0.88198467904907019</v>
      </c>
      <c r="BZ30" s="37">
        <f t="shared" si="105"/>
        <v>0.83111932005104738</v>
      </c>
      <c r="CA30" s="37">
        <f t="shared" si="105"/>
        <v>0.78374083953643303</v>
      </c>
      <c r="CB30" s="29"/>
      <c r="CC30" s="40" t="str">
        <f t="shared" si="13"/>
        <v>MYTILINEOS</v>
      </c>
      <c r="CD30" s="29"/>
    </row>
    <row r="31" spans="2:82">
      <c r="B31" s="3">
        <f t="shared" si="14"/>
        <v>24</v>
      </c>
      <c r="C31" s="5" t="s">
        <v>157</v>
      </c>
      <c r="D31" s="7" t="s">
        <v>158</v>
      </c>
      <c r="E31" s="7" t="s">
        <v>159</v>
      </c>
      <c r="F31" s="7" t="s">
        <v>160</v>
      </c>
      <c r="G31" s="7" t="s">
        <v>159</v>
      </c>
      <c r="H31" s="7" t="s">
        <v>161</v>
      </c>
      <c r="I31" s="29"/>
      <c r="K31" s="55">
        <v>11.35</v>
      </c>
      <c r="L31" s="56">
        <v>51950600</v>
      </c>
      <c r="M31" s="31">
        <f t="shared" si="0"/>
        <v>589.63931000000002</v>
      </c>
      <c r="O31" s="40" t="str">
        <f t="shared" si="1"/>
        <v>METKA</v>
      </c>
      <c r="P31" s="29"/>
      <c r="Q31" s="59">
        <v>613.70000000000005</v>
      </c>
      <c r="R31" s="59">
        <v>815.12</v>
      </c>
      <c r="S31" s="59">
        <v>547.5</v>
      </c>
      <c r="T31" s="59">
        <v>606.5</v>
      </c>
      <c r="U31" s="59">
        <v>654.23</v>
      </c>
      <c r="V31" s="59">
        <v>565.23</v>
      </c>
      <c r="W31" s="29"/>
      <c r="X31" s="59">
        <v>133.69999999999999</v>
      </c>
      <c r="Y31" s="59">
        <v>161.53</v>
      </c>
      <c r="Z31" s="59">
        <v>92.72</v>
      </c>
      <c r="AA31" s="59">
        <v>101.9</v>
      </c>
      <c r="AB31" s="59">
        <v>111.47</v>
      </c>
      <c r="AC31" s="59">
        <v>77.56</v>
      </c>
      <c r="AD31" s="29"/>
      <c r="AE31" s="59">
        <v>78.12</v>
      </c>
      <c r="AF31" s="59">
        <v>115.01</v>
      </c>
      <c r="AG31" s="59">
        <v>70.05</v>
      </c>
      <c r="AH31" s="59">
        <v>91.6</v>
      </c>
      <c r="AI31" s="59">
        <v>84.12</v>
      </c>
      <c r="AJ31" s="59">
        <v>64.53</v>
      </c>
      <c r="AK31" s="29"/>
      <c r="AL31" s="35">
        <f>AE31/($L$31/1000000)</f>
        <v>1.5037362417373428</v>
      </c>
      <c r="AM31" s="35">
        <f t="shared" ref="AM31:AQ31" si="106">AF31/($L$31/1000000)</f>
        <v>2.2138339114466437</v>
      </c>
      <c r="AN31" s="35">
        <f t="shared" si="106"/>
        <v>1.348396361158485</v>
      </c>
      <c r="AO31" s="35">
        <f t="shared" si="106"/>
        <v>1.7632135143771197</v>
      </c>
      <c r="AP31" s="35">
        <f t="shared" si="106"/>
        <v>1.6192305767402109</v>
      </c>
      <c r="AQ31" s="35">
        <f t="shared" si="106"/>
        <v>1.2421415729558465</v>
      </c>
      <c r="AR31" s="29"/>
      <c r="AS31" s="59">
        <v>238</v>
      </c>
      <c r="AT31" s="59">
        <v>330</v>
      </c>
      <c r="AU31" s="59">
        <v>352.8</v>
      </c>
      <c r="AV31" s="59">
        <v>433</v>
      </c>
      <c r="AW31" s="59">
        <v>505.65</v>
      </c>
      <c r="AX31" s="59">
        <v>527.63</v>
      </c>
      <c r="AY31" s="29"/>
      <c r="AZ31" s="51" t="str">
        <f t="shared" si="94"/>
        <v>METKA</v>
      </c>
      <c r="BA31" s="42" t="str">
        <f t="shared" si="9"/>
        <v>19 Sept. 2014</v>
      </c>
      <c r="BB31" s="41" t="s">
        <v>145</v>
      </c>
      <c r="BC31" s="1" t="s">
        <v>146</v>
      </c>
      <c r="BD31" s="27">
        <v>302103219557</v>
      </c>
      <c r="BE31" s="29"/>
      <c r="BF31" s="40" t="str">
        <f t="shared" si="95"/>
        <v>METKA</v>
      </c>
      <c r="BG31" s="29"/>
      <c r="BH31" s="37">
        <f>$M$31/AE31</f>
        <v>7.5478662314388121</v>
      </c>
      <c r="BI31" s="37">
        <f t="shared" ref="BI31:BM31" si="107">$M$31/AF31</f>
        <v>5.1268525345622118</v>
      </c>
      <c r="BJ31" s="37">
        <f t="shared" si="107"/>
        <v>8.4174062812276951</v>
      </c>
      <c r="BK31" s="37">
        <f t="shared" si="107"/>
        <v>6.4371103711790401</v>
      </c>
      <c r="BL31" s="37">
        <f t="shared" si="107"/>
        <v>7.0095020209224916</v>
      </c>
      <c r="BM31" s="37">
        <f t="shared" si="107"/>
        <v>9.1374447543778086</v>
      </c>
      <c r="BN31" s="29"/>
      <c r="BO31" s="37">
        <f>$M$31/Q31</f>
        <v>0.96079405246863281</v>
      </c>
      <c r="BP31" s="37">
        <f t="shared" ref="BP31:BT31" si="108">$M$31/R31</f>
        <v>0.72337730640887232</v>
      </c>
      <c r="BQ31" s="37">
        <f t="shared" si="108"/>
        <v>1.0769667762557078</v>
      </c>
      <c r="BR31" s="37">
        <f t="shared" si="108"/>
        <v>0.97220001648804621</v>
      </c>
      <c r="BS31" s="37">
        <f t="shared" si="108"/>
        <v>0.90127219785090873</v>
      </c>
      <c r="BT31" s="37">
        <f t="shared" si="108"/>
        <v>1.0431847389558233</v>
      </c>
      <c r="BU31" s="29"/>
      <c r="BV31" s="37">
        <f>$M$31/AS31</f>
        <v>2.4774760924369748</v>
      </c>
      <c r="BW31" s="37">
        <f t="shared" ref="BW31:CA31" si="109">$M$31/AT31</f>
        <v>1.7867857878787881</v>
      </c>
      <c r="BX31" s="37">
        <f t="shared" si="109"/>
        <v>1.6713132369614512</v>
      </c>
      <c r="BY31" s="37">
        <f t="shared" si="109"/>
        <v>1.3617536027713626</v>
      </c>
      <c r="BZ31" s="37">
        <f t="shared" si="109"/>
        <v>1.166101671116385</v>
      </c>
      <c r="CA31" s="37">
        <f t="shared" si="109"/>
        <v>1.1175242309952049</v>
      </c>
      <c r="CB31" s="29"/>
      <c r="CC31" s="40" t="str">
        <f t="shared" si="13"/>
        <v>METKA</v>
      </c>
      <c r="CD31" s="29"/>
    </row>
    <row r="32" spans="2:82">
      <c r="B32" s="3">
        <f t="shared" si="14"/>
        <v>25</v>
      </c>
      <c r="C32" s="5" t="s">
        <v>162</v>
      </c>
      <c r="D32" s="7" t="s">
        <v>163</v>
      </c>
      <c r="E32" s="7" t="s">
        <v>164</v>
      </c>
      <c r="F32" s="7" t="s">
        <v>165</v>
      </c>
      <c r="G32" s="7" t="s">
        <v>164</v>
      </c>
      <c r="H32" s="7" t="s">
        <v>166</v>
      </c>
      <c r="I32" s="29"/>
      <c r="K32" s="55">
        <v>6.84</v>
      </c>
      <c r="L32" s="56">
        <v>65368563</v>
      </c>
      <c r="M32" s="31">
        <f t="shared" si="0"/>
        <v>447.12097091999993</v>
      </c>
      <c r="O32" s="40" t="str">
        <f t="shared" si="1"/>
        <v>EXAE</v>
      </c>
      <c r="P32" s="29"/>
      <c r="Q32" s="59">
        <v>61.66</v>
      </c>
      <c r="R32" s="59">
        <v>46.28</v>
      </c>
      <c r="S32" s="59">
        <v>32.42</v>
      </c>
      <c r="T32" s="59">
        <v>79.89</v>
      </c>
      <c r="U32" s="59">
        <v>58.65</v>
      </c>
      <c r="V32" s="59">
        <v>66.45</v>
      </c>
      <c r="W32" s="29"/>
      <c r="X32" s="59">
        <v>37</v>
      </c>
      <c r="Y32" s="59">
        <v>23.9</v>
      </c>
      <c r="Z32" s="59">
        <v>11.52</v>
      </c>
      <c r="AA32" s="59">
        <v>60.5</v>
      </c>
      <c r="AB32" s="59">
        <v>35.44</v>
      </c>
      <c r="AC32" s="59">
        <v>43.56</v>
      </c>
      <c r="AD32" s="29"/>
      <c r="AE32" s="59">
        <v>22.12</v>
      </c>
      <c r="AF32" s="59">
        <v>20.03</v>
      </c>
      <c r="AG32" s="59">
        <v>11.82</v>
      </c>
      <c r="AH32" s="59">
        <v>32.65</v>
      </c>
      <c r="AI32" s="59">
        <v>27.65</v>
      </c>
      <c r="AJ32" s="59">
        <v>34.630000000000003</v>
      </c>
      <c r="AK32" s="29"/>
      <c r="AL32" s="35">
        <f>AE32/($L$32/1000000)</f>
        <v>0.33838895923106038</v>
      </c>
      <c r="AM32" s="35">
        <f t="shared" ref="AM32:AQ32" si="110">AF32/($L$32/1000000)</f>
        <v>0.30641640386067537</v>
      </c>
      <c r="AN32" s="35">
        <f t="shared" si="110"/>
        <v>0.18082086338657929</v>
      </c>
      <c r="AO32" s="35">
        <f t="shared" si="110"/>
        <v>0.49947556595362208</v>
      </c>
      <c r="AP32" s="35">
        <f t="shared" si="110"/>
        <v>0.42298619903882545</v>
      </c>
      <c r="AQ32" s="35">
        <f t="shared" si="110"/>
        <v>0.52976535525188162</v>
      </c>
      <c r="AR32" s="29"/>
      <c r="AS32" s="59">
        <v>149</v>
      </c>
      <c r="AT32" s="59">
        <v>150</v>
      </c>
      <c r="AU32" s="59">
        <v>153</v>
      </c>
      <c r="AV32" s="59">
        <v>180.9</v>
      </c>
      <c r="AW32" s="59">
        <v>185.63</v>
      </c>
      <c r="AX32" s="59">
        <v>191.56</v>
      </c>
      <c r="AY32" s="29"/>
      <c r="AZ32" s="51" t="str">
        <f t="shared" si="94"/>
        <v>EXAE</v>
      </c>
      <c r="BA32" s="42" t="str">
        <f t="shared" si="9"/>
        <v>19 Sept. 2014</v>
      </c>
      <c r="BB32" s="41" t="s">
        <v>145</v>
      </c>
      <c r="BC32" s="1" t="s">
        <v>146</v>
      </c>
      <c r="BD32" s="27">
        <v>302103219557</v>
      </c>
      <c r="BE32" s="29"/>
      <c r="BF32" s="40" t="str">
        <f t="shared" si="95"/>
        <v>EXAE</v>
      </c>
      <c r="BG32" s="29"/>
      <c r="BH32" s="37">
        <f>$M$32/AE32</f>
        <v>20.213425448462925</v>
      </c>
      <c r="BI32" s="37">
        <f t="shared" ref="BI32:BM32" si="111">$M$32/AF32</f>
        <v>22.322564698951567</v>
      </c>
      <c r="BJ32" s="37">
        <f t="shared" si="111"/>
        <v>37.827493309644666</v>
      </c>
      <c r="BK32" s="37">
        <f t="shared" si="111"/>
        <v>13.694363581010718</v>
      </c>
      <c r="BL32" s="37">
        <f t="shared" si="111"/>
        <v>16.170740358770342</v>
      </c>
      <c r="BM32" s="37">
        <f t="shared" si="111"/>
        <v>12.911376578688994</v>
      </c>
      <c r="BN32" s="29"/>
      <c r="BO32" s="37">
        <f>$M$32/Q32</f>
        <v>7.2513942737593249</v>
      </c>
      <c r="BP32" s="37">
        <f t="shared" ref="BP32:BT32" si="112">$M$32/R32</f>
        <v>9.6612137191011218</v>
      </c>
      <c r="BQ32" s="37">
        <f t="shared" si="112"/>
        <v>13.79151668476249</v>
      </c>
      <c r="BR32" s="37">
        <f t="shared" si="112"/>
        <v>5.596707609463011</v>
      </c>
      <c r="BS32" s="37">
        <f t="shared" si="112"/>
        <v>7.6235459662404086</v>
      </c>
      <c r="BT32" s="37">
        <f t="shared" si="112"/>
        <v>6.7286827828442428</v>
      </c>
      <c r="BU32" s="29"/>
      <c r="BV32" s="37">
        <f>$M$32/AS32</f>
        <v>3.000811885369127</v>
      </c>
      <c r="BW32" s="37">
        <f t="shared" ref="BW32:CA32" si="113">$M$32/AT32</f>
        <v>2.9808064727999994</v>
      </c>
      <c r="BX32" s="37">
        <f t="shared" si="113"/>
        <v>2.9223592870588231</v>
      </c>
      <c r="BY32" s="37">
        <f t="shared" si="113"/>
        <v>2.4716471582089548</v>
      </c>
      <c r="BZ32" s="37">
        <f t="shared" si="113"/>
        <v>2.4086676233367448</v>
      </c>
      <c r="CA32" s="37">
        <f t="shared" si="113"/>
        <v>2.3341040453121735</v>
      </c>
      <c r="CB32" s="29"/>
      <c r="CC32" s="40" t="str">
        <f t="shared" si="13"/>
        <v>EXAE</v>
      </c>
      <c r="CD32" s="29"/>
    </row>
    <row r="33" spans="2:82">
      <c r="C33" s="15"/>
      <c r="D33" s="7"/>
      <c r="E33" s="16"/>
      <c r="F33" s="16"/>
      <c r="G33" s="16"/>
      <c r="H33" s="16"/>
      <c r="I33" s="30"/>
      <c r="K33" s="24"/>
      <c r="L33" s="25"/>
      <c r="M33" s="25"/>
      <c r="N33" s="19"/>
      <c r="P33" s="30"/>
      <c r="W33" s="30"/>
      <c r="AD33" s="30"/>
      <c r="AK33" s="30"/>
      <c r="AR33" s="30"/>
      <c r="AY33" s="30"/>
      <c r="AZ33" s="53"/>
      <c r="BE33" s="30"/>
      <c r="BG33" s="30"/>
      <c r="BN33" s="30"/>
      <c r="BU33" s="30"/>
      <c r="CB33" s="30"/>
      <c r="CC33" s="49"/>
      <c r="CD33" s="30"/>
    </row>
    <row r="34" spans="2:82">
      <c r="B34" s="21"/>
      <c r="C34" s="22"/>
      <c r="D34" s="23"/>
      <c r="E34" s="22"/>
      <c r="F34" s="21"/>
      <c r="G34" s="22"/>
      <c r="H34" s="21"/>
      <c r="I34" s="30"/>
      <c r="N34" s="19"/>
      <c r="P34" s="30"/>
      <c r="W34" s="30"/>
      <c r="AD34" s="30"/>
      <c r="AK34" s="30"/>
      <c r="AR34" s="30"/>
      <c r="AY34" s="30"/>
      <c r="BE34" s="30"/>
      <c r="BG34" s="30"/>
      <c r="BN34" s="30"/>
      <c r="BU34" s="30"/>
      <c r="CB34" s="30"/>
      <c r="CD34" s="30"/>
    </row>
    <row r="35" spans="2:82">
      <c r="D35" s="14"/>
    </row>
    <row r="36" spans="2:82">
      <c r="D36" s="14"/>
    </row>
    <row r="37" spans="2:82">
      <c r="D37" s="14"/>
      <c r="X37" s="6" t="s">
        <v>131</v>
      </c>
      <c r="AE37" s="6" t="s">
        <v>130</v>
      </c>
    </row>
    <row r="38" spans="2:82">
      <c r="D38" s="14"/>
      <c r="X38" s="34">
        <v>2010</v>
      </c>
      <c r="Y38" s="34">
        <v>2011</v>
      </c>
      <c r="Z38" s="34">
        <v>2012</v>
      </c>
      <c r="AA38" s="34">
        <v>2013</v>
      </c>
      <c r="AB38" s="34">
        <v>2014</v>
      </c>
      <c r="AC38" s="34">
        <v>2015</v>
      </c>
      <c r="AE38" s="34">
        <v>2010</v>
      </c>
      <c r="AF38" s="34">
        <v>2011</v>
      </c>
      <c r="AG38" s="34">
        <v>2012</v>
      </c>
      <c r="AH38" s="34">
        <v>2013</v>
      </c>
      <c r="AI38" s="34">
        <v>2014</v>
      </c>
      <c r="AJ38" s="34">
        <v>2015</v>
      </c>
    </row>
    <row r="39" spans="2:82">
      <c r="C39" s="17" t="s">
        <v>115</v>
      </c>
      <c r="D39" s="14"/>
      <c r="O39" s="40" t="str">
        <f t="shared" ref="O39:O45" si="114">O8</f>
        <v>FG EUROPE</v>
      </c>
      <c r="P39" s="48"/>
      <c r="Q39" s="49"/>
      <c r="R39" s="49"/>
      <c r="S39" s="48"/>
      <c r="T39" s="48"/>
      <c r="U39" s="48"/>
      <c r="V39" s="48"/>
      <c r="W39" s="48"/>
      <c r="X39" s="50">
        <f t="shared" ref="X39:AC39" si="115">X8/Q8</f>
        <v>0.12210104699546544</v>
      </c>
      <c r="Y39" s="50">
        <f t="shared" si="115"/>
        <v>0.11606032650114315</v>
      </c>
      <c r="Z39" s="50">
        <f t="shared" si="115"/>
        <v>0.14373391407642053</v>
      </c>
      <c r="AA39" s="50">
        <f t="shared" si="115"/>
        <v>0.14996518773397377</v>
      </c>
      <c r="AB39" s="50">
        <f t="shared" si="115"/>
        <v>8.8000000000000009E-2</v>
      </c>
      <c r="AC39" s="50">
        <f t="shared" si="115"/>
        <v>0.1014501408337138</v>
      </c>
      <c r="AD39" s="48"/>
      <c r="AE39" s="50">
        <f t="shared" ref="AE39:AJ39" si="116">AE8/Q8</f>
        <v>3.5934046549273124E-2</v>
      </c>
      <c r="AF39" s="50">
        <f t="shared" si="116"/>
        <v>4.1835465885844927E-2</v>
      </c>
      <c r="AG39" s="50">
        <f t="shared" si="116"/>
        <v>4.3123773870160725E-2</v>
      </c>
      <c r="AH39" s="50">
        <f t="shared" si="116"/>
        <v>3.6729463285672483E-2</v>
      </c>
      <c r="AI39" s="50">
        <f t="shared" si="116"/>
        <v>1.5077799077234996E-2</v>
      </c>
      <c r="AJ39" s="50">
        <f t="shared" si="116"/>
        <v>3.0000000000000002E-2</v>
      </c>
      <c r="AZ39" s="7" t="str">
        <f>AZ8</f>
        <v>FG EUROPE</v>
      </c>
    </row>
    <row r="40" spans="2:82">
      <c r="C40" t="s">
        <v>167</v>
      </c>
      <c r="D40" s="14"/>
      <c r="O40" s="40" t="str">
        <f t="shared" si="114"/>
        <v>FF GROUP (FOLLI FOLLIE)</v>
      </c>
      <c r="P40" s="48"/>
      <c r="Q40" s="49"/>
      <c r="R40" s="49"/>
      <c r="S40" s="48"/>
      <c r="T40" s="48"/>
      <c r="U40" s="48"/>
      <c r="V40" s="48"/>
      <c r="W40" s="48"/>
      <c r="X40" s="50">
        <f t="shared" ref="X40:X58" si="117">X9/Q9</f>
        <v>0.19537975327078239</v>
      </c>
      <c r="Y40" s="50">
        <f t="shared" ref="Y40:Y58" si="118">Y9/R9</f>
        <v>0.19458086263546981</v>
      </c>
      <c r="Z40" s="50">
        <f t="shared" ref="Z40:Z58" si="119">Z9/S9</f>
        <v>0.19172454798518959</v>
      </c>
      <c r="AA40" s="50">
        <f t="shared" ref="AA40:AA58" si="120">AA9/T9</f>
        <v>0.20839545964167108</v>
      </c>
      <c r="AB40" s="50">
        <f t="shared" ref="AB40:AC58" si="121">AB9/U9</f>
        <v>0.23469387755102042</v>
      </c>
      <c r="AC40" s="50">
        <f t="shared" si="121"/>
        <v>0.22857142857142856</v>
      </c>
      <c r="AD40" s="48"/>
      <c r="AE40" s="50">
        <f t="shared" ref="AE40:AE58" si="122">AE9/Q9</f>
        <v>0.10028935937212759</v>
      </c>
      <c r="AF40" s="50">
        <f t="shared" ref="AF40:AF58" si="123">AF9/R9</f>
        <v>8.7641953354348004E-2</v>
      </c>
      <c r="AG40" s="50">
        <f t="shared" ref="AG40:AG58" si="124">AG9/S9</f>
        <v>8.6141955622821009E-2</v>
      </c>
      <c r="AH40" s="50">
        <f t="shared" ref="AH40:AH58" si="125">AH9/T9</f>
        <v>0.37196779660241724</v>
      </c>
      <c r="AI40" s="50">
        <f t="shared" ref="AI40:AJ58" si="126">AI9/U9</f>
        <v>0.15306122448979592</v>
      </c>
      <c r="AJ40" s="50">
        <f t="shared" si="126"/>
        <v>0.16190476190476191</v>
      </c>
      <c r="AZ40" s="7" t="str">
        <f t="shared" ref="AZ40:AZ63" si="127">AZ9</f>
        <v>FF GROUP (FOLLI FOLLIE)</v>
      </c>
    </row>
    <row r="41" spans="2:82">
      <c r="C41" t="s">
        <v>116</v>
      </c>
      <c r="D41" s="14"/>
      <c r="O41" s="40" t="str">
        <f t="shared" si="114"/>
        <v>FOURLIS</v>
      </c>
      <c r="P41" s="48"/>
      <c r="Q41" s="49"/>
      <c r="R41" s="49"/>
      <c r="S41" s="48"/>
      <c r="T41" s="48"/>
      <c r="U41" s="48"/>
      <c r="V41" s="48"/>
      <c r="W41" s="48"/>
      <c r="X41" s="50">
        <f t="shared" si="117"/>
        <v>7.3101935281673594E-2</v>
      </c>
      <c r="Y41" s="50">
        <f t="shared" si="118"/>
        <v>6.3822165024905925E-2</v>
      </c>
      <c r="Z41" s="50">
        <f t="shared" si="119"/>
        <v>4.782867340868531E-2</v>
      </c>
      <c r="AA41" s="50">
        <f t="shared" si="120"/>
        <v>6.2980411604264805E-2</v>
      </c>
      <c r="AB41" s="50">
        <f t="shared" si="121"/>
        <v>5.8536585365853662E-2</v>
      </c>
      <c r="AC41" s="50">
        <f t="shared" si="121"/>
        <v>5.8139534883720929E-2</v>
      </c>
      <c r="AD41" s="48"/>
      <c r="AE41" s="50">
        <f t="shared" si="122"/>
        <v>2.3969286217973829E-2</v>
      </c>
      <c r="AF41" s="50">
        <f t="shared" si="123"/>
        <v>4.0524907073376092E-3</v>
      </c>
      <c r="AG41" s="50">
        <f t="shared" si="124"/>
        <v>-2.6776918500892328E-2</v>
      </c>
      <c r="AH41" s="50">
        <f t="shared" si="125"/>
        <v>-2.0562856434416067E-2</v>
      </c>
      <c r="AI41" s="50">
        <f t="shared" si="126"/>
        <v>-1.2195121951219513E-2</v>
      </c>
      <c r="AJ41" s="50">
        <f t="shared" si="126"/>
        <v>-6.9767441860465115E-3</v>
      </c>
      <c r="AZ41" s="7" t="str">
        <f t="shared" si="127"/>
        <v>FOURLIS</v>
      </c>
    </row>
    <row r="42" spans="2:82">
      <c r="C42" t="s">
        <v>138</v>
      </c>
      <c r="D42" s="14"/>
      <c r="O42" s="40" t="str">
        <f t="shared" si="114"/>
        <v>HELLENIC CABLES</v>
      </c>
      <c r="P42" s="48"/>
      <c r="Q42" s="49"/>
      <c r="R42" s="49"/>
      <c r="S42" s="48"/>
      <c r="T42" s="48"/>
      <c r="U42" s="48"/>
      <c r="V42" s="48"/>
      <c r="W42" s="48"/>
      <c r="X42" s="50">
        <f t="shared" si="117"/>
        <v>3.758150047756792E-2</v>
      </c>
      <c r="Y42" s="50">
        <f t="shared" si="118"/>
        <v>5.0290729873235872E-2</v>
      </c>
      <c r="Z42" s="50">
        <f t="shared" si="119"/>
        <v>2.4354713889015341E-2</v>
      </c>
      <c r="AA42" s="50">
        <f t="shared" si="120"/>
        <v>3.1852170993445792E-3</v>
      </c>
      <c r="AB42" s="50">
        <f t="shared" si="121"/>
        <v>2.9411764705882353E-3</v>
      </c>
      <c r="AC42" s="50">
        <f t="shared" si="121"/>
        <v>3.0303030303030303E-3</v>
      </c>
      <c r="AD42" s="48"/>
      <c r="AE42" s="50">
        <f t="shared" si="122"/>
        <v>2.65309036616816E-4</v>
      </c>
      <c r="AF42" s="50">
        <f t="shared" si="123"/>
        <v>4.2321001861664745E-3</v>
      </c>
      <c r="AG42" s="50">
        <f t="shared" si="124"/>
        <v>-2.547685164109801E-2</v>
      </c>
      <c r="AH42" s="50">
        <f t="shared" si="125"/>
        <v>-6.0965197168398752E-2</v>
      </c>
      <c r="AI42" s="50">
        <f t="shared" si="126"/>
        <v>-3.5294117647058823E-2</v>
      </c>
      <c r="AJ42" s="50">
        <f t="shared" si="126"/>
        <v>-1.5151515151515152E-2</v>
      </c>
      <c r="AZ42" s="7" t="str">
        <f t="shared" si="127"/>
        <v>HELLENIC CABLES</v>
      </c>
    </row>
    <row r="43" spans="2:82">
      <c r="C43" t="s">
        <v>123</v>
      </c>
      <c r="D43" s="14"/>
      <c r="O43" s="40" t="str">
        <f t="shared" si="114"/>
        <v>HEL. PETROLEUM (ELPE)</v>
      </c>
      <c r="P43" s="48"/>
      <c r="Q43" s="49"/>
      <c r="R43" s="49"/>
      <c r="S43" s="48"/>
      <c r="T43" s="48"/>
      <c r="U43" s="48"/>
      <c r="V43" s="48"/>
      <c r="W43" s="48"/>
      <c r="X43" s="50">
        <f t="shared" si="117"/>
        <v>5.8612531490343352E-2</v>
      </c>
      <c r="Y43" s="50">
        <f t="shared" si="118"/>
        <v>3.5550479168488656E-2</v>
      </c>
      <c r="Z43" s="50">
        <f t="shared" si="119"/>
        <v>2.8492377878414767E-2</v>
      </c>
      <c r="AA43" s="50">
        <f t="shared" si="120"/>
        <v>3.3077246534228126E-3</v>
      </c>
      <c r="AB43" s="50">
        <f t="shared" si="121"/>
        <v>3.0671237941581796E-2</v>
      </c>
      <c r="AC43" s="50">
        <f t="shared" si="121"/>
        <v>3.2608962849361149E-2</v>
      </c>
      <c r="AD43" s="48"/>
      <c r="AE43" s="50">
        <f t="shared" si="122"/>
        <v>1.8376381195509391E-2</v>
      </c>
      <c r="AF43" s="50">
        <f t="shared" si="123"/>
        <v>1.226419493269036E-2</v>
      </c>
      <c r="AG43" s="50">
        <f t="shared" si="124"/>
        <v>8.1718466271908999E-3</v>
      </c>
      <c r="AH43" s="50">
        <f t="shared" si="125"/>
        <v>-2.7829231272386575E-2</v>
      </c>
      <c r="AI43" s="50">
        <f t="shared" si="126"/>
        <v>-3.6763470135457634E-3</v>
      </c>
      <c r="AJ43" s="50">
        <f t="shared" si="126"/>
        <v>1.0242558843709591E-2</v>
      </c>
      <c r="AZ43" s="7" t="str">
        <f t="shared" si="127"/>
        <v>HEL. PETROLEUM (ELPE)</v>
      </c>
    </row>
    <row r="44" spans="2:82">
      <c r="D44" s="14"/>
      <c r="O44" s="40" t="str">
        <f t="shared" si="114"/>
        <v>IASO</v>
      </c>
      <c r="P44" s="48"/>
      <c r="Q44" s="49"/>
      <c r="R44" s="49"/>
      <c r="S44" s="48"/>
      <c r="T44" s="48"/>
      <c r="U44" s="48"/>
      <c r="V44" s="48"/>
      <c r="W44" s="48"/>
      <c r="X44" s="50">
        <f t="shared" si="117"/>
        <v>0.12937414030030667</v>
      </c>
      <c r="Y44" s="50">
        <f t="shared" si="118"/>
        <v>0.16186153690869265</v>
      </c>
      <c r="Z44" s="50">
        <f t="shared" si="119"/>
        <v>0.19398061865635571</v>
      </c>
      <c r="AA44" s="50">
        <f t="shared" si="120"/>
        <v>0.15861741470334351</v>
      </c>
      <c r="AB44" s="50">
        <f t="shared" si="121"/>
        <v>0.15</v>
      </c>
      <c r="AC44" s="50">
        <f t="shared" si="121"/>
        <v>0.15384615384615385</v>
      </c>
      <c r="AD44" s="48"/>
      <c r="AE44" s="50">
        <f t="shared" si="122"/>
        <v>-2.459634154072272E-4</v>
      </c>
      <c r="AF44" s="50">
        <f t="shared" si="123"/>
        <v>-1.8303540870300097E-3</v>
      </c>
      <c r="AG44" s="50">
        <f t="shared" si="124"/>
        <v>-0.26059287900757211</v>
      </c>
      <c r="AH44" s="50">
        <f t="shared" si="125"/>
        <v>-2.8043112919835019E-2</v>
      </c>
      <c r="AI44" s="50">
        <f t="shared" si="126"/>
        <v>-4.1666666666666664E-2</v>
      </c>
      <c r="AJ44" s="50">
        <f t="shared" si="126"/>
        <v>1.5384615384615385E-2</v>
      </c>
      <c r="AZ44" s="7" t="str">
        <f t="shared" si="127"/>
        <v>IASO</v>
      </c>
    </row>
    <row r="45" spans="2:82">
      <c r="D45" s="14"/>
      <c r="O45" s="40" t="str">
        <f t="shared" si="114"/>
        <v>INTRALOT</v>
      </c>
      <c r="P45" s="48"/>
      <c r="Q45" s="49"/>
      <c r="R45" s="49"/>
      <c r="S45" s="48"/>
      <c r="T45" s="48"/>
      <c r="U45" s="48"/>
      <c r="V45" s="48"/>
      <c r="W45" s="48"/>
      <c r="X45" s="50">
        <f t="shared" si="117"/>
        <v>0.13682811383849547</v>
      </c>
      <c r="Y45" s="50">
        <f t="shared" si="118"/>
        <v>0.12792072883693156</v>
      </c>
      <c r="Z45" s="50">
        <f t="shared" si="119"/>
        <v>0.12920908777958998</v>
      </c>
      <c r="AA45" s="50">
        <f t="shared" si="120"/>
        <v>0.12656048017772811</v>
      </c>
      <c r="AB45" s="50">
        <f t="shared" si="121"/>
        <v>0.10426487373655911</v>
      </c>
      <c r="AC45" s="50">
        <f t="shared" si="121"/>
        <v>9.9869175845969979E-2</v>
      </c>
      <c r="AD45" s="48"/>
      <c r="AE45" s="50">
        <f t="shared" si="122"/>
        <v>3.0399176855145687E-2</v>
      </c>
      <c r="AF45" s="50">
        <f t="shared" si="123"/>
        <v>1.4721953767359696E-2</v>
      </c>
      <c r="AG45" s="50">
        <f t="shared" si="124"/>
        <v>4.4511692324935353E-3</v>
      </c>
      <c r="AH45" s="50">
        <f t="shared" si="125"/>
        <v>-2.9666824733830055E-3</v>
      </c>
      <c r="AI45" s="50">
        <f t="shared" si="126"/>
        <v>-3.1929053203381351E-3</v>
      </c>
      <c r="AJ45" s="50">
        <f t="shared" si="126"/>
        <v>-1.7657576592631195E-3</v>
      </c>
      <c r="AZ45" s="7" t="str">
        <f t="shared" si="127"/>
        <v>INTRALOT</v>
      </c>
    </row>
    <row r="46" spans="2:82">
      <c r="D46" s="14"/>
      <c r="O46" s="40" t="str">
        <f t="shared" ref="O46:O51" si="128">O15</f>
        <v>JUMBO *</v>
      </c>
      <c r="P46" s="48"/>
      <c r="Q46" s="49"/>
      <c r="R46" s="49"/>
      <c r="S46" s="48"/>
      <c r="T46" s="48"/>
      <c r="U46" s="48"/>
      <c r="V46" s="48"/>
      <c r="W46" s="48"/>
      <c r="X46" s="50">
        <f t="shared" si="117"/>
        <v>0.26675704833219316</v>
      </c>
      <c r="Y46" s="50">
        <f t="shared" si="118"/>
        <v>0.24695280595747968</v>
      </c>
      <c r="Z46" s="50">
        <f t="shared" si="119"/>
        <v>0.27194644258193479</v>
      </c>
      <c r="AA46" s="50">
        <f t="shared" si="120"/>
        <v>0.21981938926889494</v>
      </c>
      <c r="AB46" s="50">
        <f t="shared" si="121"/>
        <v>0.23364485981308411</v>
      </c>
      <c r="AC46" s="50">
        <f t="shared" si="121"/>
        <v>0.23893805309734514</v>
      </c>
      <c r="AD46" s="48"/>
      <c r="AE46" s="50">
        <f t="shared" si="122"/>
        <v>0.1624406683333551</v>
      </c>
      <c r="AF46" s="50">
        <f t="shared" si="123"/>
        <v>0.19321355280019675</v>
      </c>
      <c r="AG46" s="50">
        <f t="shared" si="124"/>
        <v>0.19685811911348461</v>
      </c>
      <c r="AH46" s="50">
        <f t="shared" si="125"/>
        <v>0.14728038471877894</v>
      </c>
      <c r="AI46" s="50">
        <f t="shared" si="126"/>
        <v>0.15887850467289719</v>
      </c>
      <c r="AJ46" s="50">
        <f t="shared" si="126"/>
        <v>0.15929203539823009</v>
      </c>
      <c r="AZ46" s="7" t="str">
        <f t="shared" si="127"/>
        <v>JUMBO *</v>
      </c>
    </row>
    <row r="47" spans="2:82" s="45" customFormat="1">
      <c r="B47" s="44"/>
      <c r="D47" s="46"/>
      <c r="F47" s="44"/>
      <c r="H47" s="44"/>
      <c r="K47" s="44"/>
      <c r="L47" s="44"/>
      <c r="M47" s="44"/>
      <c r="O47" s="51" t="str">
        <f t="shared" si="128"/>
        <v>KORRES</v>
      </c>
      <c r="P47" s="52"/>
      <c r="Q47" s="53"/>
      <c r="R47" s="53"/>
      <c r="S47" s="52"/>
      <c r="T47" s="52"/>
      <c r="U47" s="52"/>
      <c r="V47" s="52"/>
      <c r="W47" s="52"/>
      <c r="X47" s="54">
        <f t="shared" si="117"/>
        <v>0.18920026840923823</v>
      </c>
      <c r="Y47" s="54">
        <f t="shared" si="118"/>
        <v>0.17860285698928816</v>
      </c>
      <c r="Z47" s="54">
        <f t="shared" si="119"/>
        <v>9.9915072188639653E-2</v>
      </c>
      <c r="AA47" s="54">
        <f t="shared" si="120"/>
        <v>0.10206261696800384</v>
      </c>
      <c r="AB47" s="54">
        <f t="shared" si="121"/>
        <v>0.10714285714285714</v>
      </c>
      <c r="AC47" s="54">
        <f t="shared" si="121"/>
        <v>0.11627906976744186</v>
      </c>
      <c r="AD47" s="52"/>
      <c r="AE47" s="54">
        <f t="shared" si="122"/>
        <v>4.2010325531660342E-2</v>
      </c>
      <c r="AF47" s="54">
        <f t="shared" si="123"/>
        <v>-7.8696259589499967E-2</v>
      </c>
      <c r="AG47" s="54">
        <f t="shared" si="124"/>
        <v>-0.10433631413298695</v>
      </c>
      <c r="AH47" s="54">
        <f t="shared" si="125"/>
        <v>-0.11485591335774954</v>
      </c>
      <c r="AI47" s="54">
        <f t="shared" si="126"/>
        <v>2.3809523809523808E-2</v>
      </c>
      <c r="AJ47" s="54">
        <f t="shared" si="126"/>
        <v>4.6511627906976744E-2</v>
      </c>
      <c r="AL47" s="44"/>
      <c r="AM47" s="44"/>
      <c r="AS47" s="44"/>
      <c r="AT47" s="44"/>
      <c r="AZ47" s="47" t="str">
        <f t="shared" si="127"/>
        <v>KORRES</v>
      </c>
      <c r="BA47" s="44"/>
      <c r="BB47" s="44"/>
      <c r="BC47" s="44"/>
      <c r="BD47" s="44"/>
      <c r="BF47" s="44"/>
      <c r="BH47" s="44"/>
      <c r="BI47" s="44"/>
      <c r="BJ47" s="44"/>
      <c r="BK47" s="44"/>
      <c r="BL47" s="44"/>
      <c r="BM47" s="44"/>
      <c r="BV47" s="44"/>
      <c r="BW47" s="44"/>
      <c r="BX47" s="44"/>
      <c r="BY47" s="44"/>
      <c r="BZ47" s="44"/>
      <c r="CA47" s="44"/>
      <c r="CC47" s="44"/>
    </row>
    <row r="48" spans="2:82" s="45" customFormat="1">
      <c r="B48" s="44"/>
      <c r="D48" s="46"/>
      <c r="F48" s="44"/>
      <c r="H48" s="44"/>
      <c r="K48" s="44"/>
      <c r="L48" s="44"/>
      <c r="M48" s="44"/>
      <c r="O48" s="51" t="str">
        <f t="shared" si="128"/>
        <v>KRI-KRI</v>
      </c>
      <c r="P48" s="52"/>
      <c r="Q48" s="53"/>
      <c r="R48" s="53"/>
      <c r="S48" s="52"/>
      <c r="T48" s="52"/>
      <c r="U48" s="52"/>
      <c r="V48" s="52"/>
      <c r="W48" s="52"/>
      <c r="X48" s="54">
        <f t="shared" si="117"/>
        <v>0.11483441434029371</v>
      </c>
      <c r="Y48" s="54">
        <f t="shared" si="118"/>
        <v>0.10791609657813708</v>
      </c>
      <c r="Z48" s="54">
        <f t="shared" si="119"/>
        <v>0.13064301252972224</v>
      </c>
      <c r="AA48" s="54">
        <f t="shared" si="120"/>
        <v>0.10821428571428572</v>
      </c>
      <c r="AB48" s="54">
        <f t="shared" si="121"/>
        <v>9.3333333333333338E-2</v>
      </c>
      <c r="AC48" s="54">
        <f t="shared" si="121"/>
        <v>0.10625</v>
      </c>
      <c r="AD48" s="52"/>
      <c r="AE48" s="54">
        <f t="shared" si="122"/>
        <v>5.3258620731666359E-2</v>
      </c>
      <c r="AF48" s="54">
        <f t="shared" si="123"/>
        <v>4.62881932178935E-2</v>
      </c>
      <c r="AG48" s="54">
        <f t="shared" si="124"/>
        <v>9.0204101249599489E-2</v>
      </c>
      <c r="AH48" s="54">
        <f t="shared" si="125"/>
        <v>7.3147614285714285E-2</v>
      </c>
      <c r="AI48" s="54">
        <f t="shared" si="126"/>
        <v>0.06</v>
      </c>
      <c r="AJ48" s="54">
        <f t="shared" si="126"/>
        <v>6.8750000000000006E-2</v>
      </c>
      <c r="AL48" s="44"/>
      <c r="AM48" s="44"/>
      <c r="AS48" s="44"/>
      <c r="AT48" s="44"/>
      <c r="AZ48" s="47" t="str">
        <f t="shared" si="127"/>
        <v>KRI-KRI</v>
      </c>
      <c r="BA48" s="44"/>
      <c r="BB48" s="44"/>
      <c r="BC48" s="44"/>
      <c r="BD48" s="44"/>
      <c r="BF48" s="44"/>
      <c r="BH48" s="44"/>
      <c r="BI48" s="44"/>
      <c r="BJ48" s="44"/>
      <c r="BK48" s="44"/>
      <c r="BL48" s="44"/>
      <c r="BM48" s="44"/>
      <c r="BV48" s="44"/>
      <c r="BW48" s="44"/>
      <c r="BX48" s="44"/>
      <c r="BY48" s="44"/>
      <c r="BZ48" s="44"/>
      <c r="CA48" s="44"/>
      <c r="CC48" s="44"/>
    </row>
    <row r="49" spans="4:52">
      <c r="D49" s="14"/>
      <c r="O49" s="40" t="str">
        <f t="shared" si="128"/>
        <v>MEVACO</v>
      </c>
      <c r="P49" s="48"/>
      <c r="Q49" s="49"/>
      <c r="R49" s="49"/>
      <c r="S49" s="48"/>
      <c r="T49" s="48"/>
      <c r="U49" s="48"/>
      <c r="V49" s="48"/>
      <c r="W49" s="48"/>
      <c r="X49" s="50">
        <f t="shared" si="117"/>
        <v>6.5716864878815118E-2</v>
      </c>
      <c r="Y49" s="50">
        <f t="shared" si="118"/>
        <v>9.2458536786633502E-2</v>
      </c>
      <c r="Z49" s="50">
        <f t="shared" si="119"/>
        <v>0.10897298415324891</v>
      </c>
      <c r="AA49" s="50">
        <f t="shared" si="120"/>
        <v>8.6371017588369278E-2</v>
      </c>
      <c r="AB49" s="50">
        <f t="shared" si="121"/>
        <v>5.5555555555555552E-2</v>
      </c>
      <c r="AC49" s="50">
        <f t="shared" si="121"/>
        <v>7.4999999999999997E-2</v>
      </c>
      <c r="AD49" s="48"/>
      <c r="AE49" s="50">
        <f t="shared" si="122"/>
        <v>5.6164402652197597E-3</v>
      </c>
      <c r="AF49" s="50">
        <f t="shared" si="123"/>
        <v>3.1742040601668825E-2</v>
      </c>
      <c r="AG49" s="50">
        <f t="shared" si="124"/>
        <v>4.4279959269394771E-2</v>
      </c>
      <c r="AH49" s="50">
        <f t="shared" si="125"/>
        <v>9.3334233691791933E-4</v>
      </c>
      <c r="AI49" s="50">
        <f t="shared" si="126"/>
        <v>-2.7777777777777776E-2</v>
      </c>
      <c r="AJ49" s="50">
        <f t="shared" si="126"/>
        <v>2.5000000000000001E-2</v>
      </c>
      <c r="AZ49" s="7" t="str">
        <f t="shared" si="127"/>
        <v>MEVACO</v>
      </c>
    </row>
    <row r="50" spans="4:52">
      <c r="D50" s="14"/>
      <c r="O50" s="40" t="str">
        <f t="shared" si="128"/>
        <v>MLS</v>
      </c>
      <c r="P50" s="48"/>
      <c r="Q50" s="49"/>
      <c r="R50" s="49"/>
      <c r="S50" s="48"/>
      <c r="T50" s="48"/>
      <c r="U50" s="48"/>
      <c r="V50" s="48"/>
      <c r="W50" s="48"/>
      <c r="X50" s="50">
        <f t="shared" si="117"/>
        <v>0.43813417819710371</v>
      </c>
      <c r="Y50" s="50">
        <f t="shared" si="118"/>
        <v>0.53919285137243278</v>
      </c>
      <c r="Z50" s="50">
        <f t="shared" si="119"/>
        <v>0.66372155287817947</v>
      </c>
      <c r="AA50" s="50">
        <f t="shared" si="120"/>
        <v>0.61281020899791017</v>
      </c>
      <c r="AB50" s="50">
        <f t="shared" si="121"/>
        <v>0.44985665696808996</v>
      </c>
      <c r="AC50" s="50">
        <f t="shared" si="121"/>
        <v>0.44973022231897225</v>
      </c>
      <c r="AD50" s="48"/>
      <c r="AE50" s="50">
        <f t="shared" si="122"/>
        <v>0.16369388630179585</v>
      </c>
      <c r="AF50" s="50">
        <f t="shared" si="123"/>
        <v>0.17675253245096484</v>
      </c>
      <c r="AG50" s="50">
        <f t="shared" si="124"/>
        <v>0.12620883534136546</v>
      </c>
      <c r="AH50" s="50">
        <f t="shared" si="125"/>
        <v>0.12880562534374668</v>
      </c>
      <c r="AI50" s="50">
        <f t="shared" si="126"/>
        <v>0.18880996594600755</v>
      </c>
      <c r="AJ50" s="50">
        <f t="shared" si="126"/>
        <v>0.2271876655574</v>
      </c>
      <c r="AZ50" s="7" t="str">
        <f t="shared" si="127"/>
        <v>MLS</v>
      </c>
    </row>
    <row r="51" spans="4:52">
      <c r="D51" s="14"/>
      <c r="O51" s="40" t="str">
        <f t="shared" si="128"/>
        <v>MOTOR OIL</v>
      </c>
      <c r="P51" s="48"/>
      <c r="Q51" s="49"/>
      <c r="R51" s="49"/>
      <c r="S51" s="48"/>
      <c r="T51" s="48"/>
      <c r="U51" s="48"/>
      <c r="V51" s="48"/>
      <c r="W51" s="48"/>
      <c r="X51" s="50">
        <f t="shared" si="117"/>
        <v>3.8320557981448587E-2</v>
      </c>
      <c r="Y51" s="50">
        <f t="shared" si="118"/>
        <v>3.878262212826579E-2</v>
      </c>
      <c r="Z51" s="50">
        <f t="shared" si="119"/>
        <v>2.7951174373827901E-2</v>
      </c>
      <c r="AA51" s="50">
        <f t="shared" si="120"/>
        <v>1.9704085360381689E-2</v>
      </c>
      <c r="AB51" s="50">
        <f t="shared" si="121"/>
        <v>1.8883274181319212E-2</v>
      </c>
      <c r="AC51" s="50">
        <f t="shared" si="121"/>
        <v>1.8707955288703924E-2</v>
      </c>
      <c r="AD51" s="48"/>
      <c r="AE51" s="50">
        <f t="shared" si="122"/>
        <v>2.6536296363370297E-2</v>
      </c>
      <c r="AF51" s="50">
        <f t="shared" si="123"/>
        <v>1.6340485909872388E-2</v>
      </c>
      <c r="AG51" s="50">
        <f t="shared" si="124"/>
        <v>8.0582465208472367E-3</v>
      </c>
      <c r="AH51" s="50">
        <f t="shared" si="125"/>
        <v>-5.0429099820637879E-4</v>
      </c>
      <c r="AI51" s="50">
        <f t="shared" si="126"/>
        <v>-1.2619971878085594E-3</v>
      </c>
      <c r="AJ51" s="50">
        <f t="shared" si="126"/>
        <v>-5.3791023870599264E-4</v>
      </c>
      <c r="AZ51" s="7" t="str">
        <f t="shared" si="127"/>
        <v>MOTOR OIL</v>
      </c>
    </row>
    <row r="52" spans="4:52">
      <c r="D52" s="14"/>
      <c r="O52" s="40" t="str">
        <f>O21</f>
        <v>OLP</v>
      </c>
      <c r="P52" s="48"/>
      <c r="Q52" s="49"/>
      <c r="R52" s="49"/>
      <c r="S52" s="48"/>
      <c r="T52" s="48"/>
      <c r="U52" s="48"/>
      <c r="V52" s="48"/>
      <c r="W52" s="48"/>
      <c r="X52" s="50">
        <f t="shared" si="117"/>
        <v>0.22834842403732605</v>
      </c>
      <c r="Y52" s="50">
        <f t="shared" si="118"/>
        <v>0.27068035587351641</v>
      </c>
      <c r="Z52" s="50">
        <f t="shared" si="119"/>
        <v>0.22668521089762833</v>
      </c>
      <c r="AA52" s="50">
        <f t="shared" si="120"/>
        <v>0.24154391711224221</v>
      </c>
      <c r="AB52" s="50">
        <f t="shared" si="121"/>
        <v>0.21904761904761905</v>
      </c>
      <c r="AC52" s="50">
        <f t="shared" si="121"/>
        <v>0.20476190476190476</v>
      </c>
      <c r="AD52" s="48"/>
      <c r="AE52" s="50">
        <f t="shared" si="122"/>
        <v>6.1085966434777879E-2</v>
      </c>
      <c r="AF52" s="50">
        <f t="shared" si="123"/>
        <v>6.1544205176470725E-2</v>
      </c>
      <c r="AG52" s="50">
        <f t="shared" si="124"/>
        <v>6.7334978234764337E-2</v>
      </c>
      <c r="AH52" s="50">
        <f t="shared" si="125"/>
        <v>7.406066708595356E-2</v>
      </c>
      <c r="AI52" s="50">
        <f t="shared" si="126"/>
        <v>6.6666666666666666E-2</v>
      </c>
      <c r="AJ52" s="50">
        <f t="shared" si="126"/>
        <v>5.7142857142857141E-2</v>
      </c>
      <c r="AZ52" s="7" t="str">
        <f t="shared" si="127"/>
        <v>OLP</v>
      </c>
    </row>
    <row r="53" spans="4:52">
      <c r="O53" s="40" t="str">
        <f t="shared" ref="O53:O63" si="129">O22</f>
        <v>OPAP</v>
      </c>
      <c r="P53" s="48"/>
      <c r="Q53" s="49"/>
      <c r="R53" s="49"/>
      <c r="S53" s="48"/>
      <c r="T53" s="48"/>
      <c r="U53" s="48"/>
      <c r="V53" s="48"/>
      <c r="W53" s="48"/>
      <c r="X53" s="50">
        <f t="shared" si="117"/>
        <v>0.17728586395175888</v>
      </c>
      <c r="Y53" s="50">
        <f t="shared" si="118"/>
        <v>0.16845845817596794</v>
      </c>
      <c r="Z53" s="50">
        <f t="shared" si="119"/>
        <v>0.1696546101497925</v>
      </c>
      <c r="AA53" s="50">
        <f t="shared" si="120"/>
        <v>6.588413479742522E-2</v>
      </c>
      <c r="AB53" s="50">
        <f t="shared" si="121"/>
        <v>6.6430789549873193E-2</v>
      </c>
      <c r="AC53" s="50">
        <f t="shared" si="121"/>
        <v>6.6430789549873193E-2</v>
      </c>
      <c r="AD53" s="48"/>
      <c r="AE53" s="50">
        <f t="shared" si="122"/>
        <v>0.11202340849199856</v>
      </c>
      <c r="AF53" s="50">
        <f t="shared" si="123"/>
        <v>0.12331297535130883</v>
      </c>
      <c r="AG53" s="50">
        <f t="shared" si="124"/>
        <v>0.12727450808585294</v>
      </c>
      <c r="AH53" s="50">
        <f t="shared" si="125"/>
        <v>4.3710035280242761E-2</v>
      </c>
      <c r="AI53" s="50">
        <f t="shared" si="126"/>
        <v>4.4329581234850306E-2</v>
      </c>
      <c r="AJ53" s="50">
        <f t="shared" si="126"/>
        <v>4.4329581234850306E-2</v>
      </c>
      <c r="AZ53" s="7" t="str">
        <f t="shared" si="127"/>
        <v>OPAP</v>
      </c>
    </row>
    <row r="54" spans="4:52">
      <c r="O54" s="40" t="str">
        <f t="shared" si="129"/>
        <v>OTE</v>
      </c>
      <c r="P54" s="48"/>
      <c r="Q54" s="49"/>
      <c r="R54" s="49"/>
      <c r="S54" s="48"/>
      <c r="T54" s="48"/>
      <c r="U54" s="48"/>
      <c r="V54" s="48"/>
      <c r="W54" s="48"/>
      <c r="X54" s="50">
        <f t="shared" si="117"/>
        <v>0.31879696505435179</v>
      </c>
      <c r="Y54" s="50">
        <f t="shared" si="118"/>
        <v>0.33003195522299184</v>
      </c>
      <c r="Z54" s="50">
        <f t="shared" si="119"/>
        <v>0.32166362607671523</v>
      </c>
      <c r="AA54" s="50">
        <f t="shared" si="120"/>
        <v>0.29054537381909673</v>
      </c>
      <c r="AB54" s="50">
        <f t="shared" si="121"/>
        <v>0.29030988603360247</v>
      </c>
      <c r="AC54" s="50">
        <f t="shared" si="121"/>
        <v>0.28786044810096384</v>
      </c>
      <c r="AD54" s="48"/>
      <c r="AE54" s="50">
        <f t="shared" si="122"/>
        <v>9.9036988400087542E-3</v>
      </c>
      <c r="AF54" s="50">
        <f t="shared" si="123"/>
        <v>2.3758013615703708E-2</v>
      </c>
      <c r="AG54" s="50">
        <f t="shared" si="124"/>
        <v>0.10897628339837885</v>
      </c>
      <c r="AH54" s="50">
        <f t="shared" si="125"/>
        <v>7.8118447990922768E-2</v>
      </c>
      <c r="AI54" s="50">
        <f t="shared" si="126"/>
        <v>6.6733276686173529E-2</v>
      </c>
      <c r="AJ54" s="50">
        <f t="shared" si="126"/>
        <v>6.8023179722001476E-2</v>
      </c>
      <c r="AZ54" s="7" t="str">
        <f t="shared" si="127"/>
        <v>OTE</v>
      </c>
    </row>
    <row r="55" spans="4:52">
      <c r="O55" s="40" t="str">
        <f t="shared" si="129"/>
        <v>PPC (DEI)</v>
      </c>
      <c r="P55" s="48"/>
      <c r="Q55" s="49"/>
      <c r="R55" s="49"/>
      <c r="S55" s="48"/>
      <c r="T55" s="48"/>
      <c r="U55" s="48"/>
      <c r="V55" s="48"/>
      <c r="W55" s="48"/>
      <c r="X55" s="50">
        <f t="shared" si="117"/>
        <v>0.25779158143611447</v>
      </c>
      <c r="Y55" s="50">
        <f t="shared" si="118"/>
        <v>0.14143695389106697</v>
      </c>
      <c r="Z55" s="50">
        <f t="shared" si="119"/>
        <v>0.16555025026640616</v>
      </c>
      <c r="AA55" s="50">
        <f t="shared" si="120"/>
        <v>0.14765116407601625</v>
      </c>
      <c r="AB55" s="50">
        <f t="shared" si="121"/>
        <v>0.16800000000000001</v>
      </c>
      <c r="AC55" s="50">
        <f t="shared" si="121"/>
        <v>0.16900155381058174</v>
      </c>
      <c r="AD55" s="48"/>
      <c r="AE55" s="50">
        <f t="shared" si="122"/>
        <v>9.6032829053044097E-2</v>
      </c>
      <c r="AF55" s="50">
        <f t="shared" si="123"/>
        <v>-2.7014708485564299E-2</v>
      </c>
      <c r="AG55" s="50">
        <f t="shared" si="124"/>
        <v>6.9810276043227809E-3</v>
      </c>
      <c r="AH55" s="50">
        <f t="shared" si="125"/>
        <v>-3.7731437672819362E-2</v>
      </c>
      <c r="AI55" s="50">
        <f t="shared" si="126"/>
        <v>1.4875699662145126E-2</v>
      </c>
      <c r="AJ55" s="50">
        <f t="shared" si="126"/>
        <v>1.5941398151759305E-2</v>
      </c>
      <c r="AZ55" s="7" t="str">
        <f t="shared" si="127"/>
        <v>PPC (DEI)</v>
      </c>
    </row>
    <row r="56" spans="4:52">
      <c r="O56" s="40" t="str">
        <f t="shared" si="129"/>
        <v>SARANTIS</v>
      </c>
      <c r="P56" s="48"/>
      <c r="Q56" s="49"/>
      <c r="R56" s="49"/>
      <c r="S56" s="48"/>
      <c r="T56" s="48"/>
      <c r="U56" s="48"/>
      <c r="V56" s="48"/>
      <c r="W56" s="48"/>
      <c r="X56" s="50">
        <f t="shared" si="117"/>
        <v>9.1706614167198927E-2</v>
      </c>
      <c r="Y56" s="50">
        <f t="shared" si="118"/>
        <v>8.8656058921090602E-2</v>
      </c>
      <c r="Z56" s="50">
        <f t="shared" si="119"/>
        <v>8.96870905293424E-2</v>
      </c>
      <c r="AA56" s="50">
        <f t="shared" si="120"/>
        <v>9.7491387873280225E-2</v>
      </c>
      <c r="AB56" s="50">
        <f t="shared" si="121"/>
        <v>9.542568531131336E-2</v>
      </c>
      <c r="AC56" s="50">
        <f t="shared" si="121"/>
        <v>9.6295646320285533E-2</v>
      </c>
      <c r="AD56" s="48"/>
      <c r="AE56" s="50">
        <f t="shared" si="122"/>
        <v>4.2637579315411261E-2</v>
      </c>
      <c r="AF56" s="50">
        <f t="shared" si="123"/>
        <v>4.3995321830486468E-2</v>
      </c>
      <c r="AG56" s="50">
        <f t="shared" si="124"/>
        <v>5.1501542659482827E-2</v>
      </c>
      <c r="AH56" s="50">
        <f t="shared" si="125"/>
        <v>6.5629689118075957E-2</v>
      </c>
      <c r="AI56" s="50">
        <f t="shared" si="126"/>
        <v>6.2131405123933899E-2</v>
      </c>
      <c r="AJ56" s="50">
        <f t="shared" si="126"/>
        <v>6.318154672964367E-2</v>
      </c>
      <c r="AZ56" s="7" t="str">
        <f t="shared" si="127"/>
        <v>SARANTIS</v>
      </c>
    </row>
    <row r="57" spans="4:52">
      <c r="O57" s="40" t="str">
        <f t="shared" si="129"/>
        <v>THRACE PLASTICS</v>
      </c>
      <c r="P57" s="48"/>
      <c r="Q57" s="49"/>
      <c r="R57" s="49"/>
      <c r="S57" s="48"/>
      <c r="T57" s="48"/>
      <c r="U57" s="48"/>
      <c r="V57" s="48"/>
      <c r="W57" s="48"/>
      <c r="X57" s="50">
        <f t="shared" si="117"/>
        <v>7.8709704929217125E-2</v>
      </c>
      <c r="Y57" s="50">
        <f t="shared" si="118"/>
        <v>8.5157259386389475E-2</v>
      </c>
      <c r="Z57" s="50">
        <f t="shared" si="119"/>
        <v>9.4040370465499262E-2</v>
      </c>
      <c r="AA57" s="50">
        <f t="shared" si="120"/>
        <v>7.5169607990953624E-2</v>
      </c>
      <c r="AB57" s="50">
        <f t="shared" si="121"/>
        <v>7.4810886710421451E-2</v>
      </c>
      <c r="AC57" s="50">
        <f t="shared" si="121"/>
        <v>7.4810886710421451E-2</v>
      </c>
      <c r="AD57" s="48"/>
      <c r="AE57" s="50">
        <f t="shared" si="122"/>
        <v>4.5625106600716359E-3</v>
      </c>
      <c r="AF57" s="50">
        <f t="shared" si="123"/>
        <v>1.7270570993308518E-2</v>
      </c>
      <c r="AG57" s="50">
        <f t="shared" si="124"/>
        <v>2.246664752897095E-2</v>
      </c>
      <c r="AH57" s="50">
        <f t="shared" si="125"/>
        <v>9.3705239351677353E-3</v>
      </c>
      <c r="AI57" s="50">
        <f t="shared" si="126"/>
        <v>2.0860728025021362E-2</v>
      </c>
      <c r="AJ57" s="50">
        <f t="shared" si="126"/>
        <v>2.2808197167811416E-2</v>
      </c>
      <c r="AZ57" s="7" t="str">
        <f t="shared" si="127"/>
        <v>THRACE PLASTICS</v>
      </c>
    </row>
    <row r="58" spans="4:52">
      <c r="O58" s="40" t="str">
        <f>O27</f>
        <v>TITAN</v>
      </c>
      <c r="P58" s="48"/>
      <c r="Q58" s="49"/>
      <c r="R58" s="49"/>
      <c r="S58" s="48"/>
      <c r="T58" s="48"/>
      <c r="U58" s="48"/>
      <c r="V58" s="48"/>
      <c r="W58" s="48"/>
      <c r="X58" s="50">
        <f t="shared" si="117"/>
        <v>0.23331195834394675</v>
      </c>
      <c r="Y58" s="50">
        <f t="shared" si="118"/>
        <v>0.2236568676677014</v>
      </c>
      <c r="Z58" s="50">
        <f t="shared" si="119"/>
        <v>0.17320679956839366</v>
      </c>
      <c r="AA58" s="50">
        <f t="shared" si="120"/>
        <v>0.16668154841628421</v>
      </c>
      <c r="AB58" s="50">
        <f t="shared" si="121"/>
        <v>0.16393442622950818</v>
      </c>
      <c r="AC58" s="50">
        <f t="shared" si="121"/>
        <v>0.16153846153846155</v>
      </c>
      <c r="AD58" s="48"/>
      <c r="AE58" s="50">
        <f t="shared" si="122"/>
        <v>7.6324262044535005E-2</v>
      </c>
      <c r="AF58" s="50">
        <f t="shared" si="123"/>
        <v>1.008883969639107E-2</v>
      </c>
      <c r="AG58" s="50">
        <f t="shared" si="124"/>
        <v>-2.1686448622928199E-2</v>
      </c>
      <c r="AH58" s="50">
        <f t="shared" si="125"/>
        <v>-3.0676813468748752E-2</v>
      </c>
      <c r="AI58" s="50">
        <f t="shared" si="126"/>
        <v>1.2295081967213115E-2</v>
      </c>
      <c r="AJ58" s="50">
        <f t="shared" si="126"/>
        <v>3.0769230769230771E-2</v>
      </c>
      <c r="AZ58" s="7" t="str">
        <f t="shared" si="127"/>
        <v>TITAN</v>
      </c>
    </row>
    <row r="59" spans="4:52">
      <c r="O59" s="40" t="str">
        <f t="shared" si="129"/>
        <v>EYDAP</v>
      </c>
      <c r="P59" s="48"/>
      <c r="Q59" s="49"/>
      <c r="R59" s="49"/>
      <c r="S59" s="48"/>
      <c r="T59" s="48"/>
      <c r="U59" s="48"/>
      <c r="V59" s="48"/>
      <c r="W59" s="48"/>
      <c r="X59" s="50">
        <f t="shared" ref="X59" si="130">X28/Q28</f>
        <v>0.17282321899736147</v>
      </c>
      <c r="Y59" s="50">
        <f t="shared" ref="Y59" si="131">Y28/R28</f>
        <v>0.23572616407982261</v>
      </c>
      <c r="Z59" s="50">
        <f t="shared" ref="Z59" si="132">Z28/S28</f>
        <v>0.34684201109321888</v>
      </c>
      <c r="AA59" s="50">
        <f t="shared" ref="AA59" si="133">AA28/T28</f>
        <v>0.34848439777493528</v>
      </c>
      <c r="AB59" s="50">
        <f t="shared" ref="AB59:AC59" si="134">AB28/U28</f>
        <v>0.2485499197827965</v>
      </c>
      <c r="AC59" s="50">
        <f t="shared" si="134"/>
        <v>0.25435271640319251</v>
      </c>
      <c r="AD59" s="48"/>
      <c r="AE59" s="50">
        <f t="shared" ref="AE59" si="135">AE28/Q28</f>
        <v>2.9419525065963063E-2</v>
      </c>
      <c r="AF59" s="50">
        <f t="shared" ref="AF59" si="136">AF28/R28</f>
        <v>8.4672949002217293E-2</v>
      </c>
      <c r="AG59" s="50">
        <f t="shared" ref="AG59" si="137">AG28/S28</f>
        <v>0.13985805451183875</v>
      </c>
      <c r="AH59" s="50">
        <f t="shared" ref="AH59" si="138">AH28/T28</f>
        <v>0.2325014129755778</v>
      </c>
      <c r="AI59" s="50">
        <f t="shared" ref="AI59:AJ59" si="139">AI28/U28</f>
        <v>0.12103541898062445</v>
      </c>
      <c r="AJ59" s="50">
        <f t="shared" si="139"/>
        <v>0.13518843795260546</v>
      </c>
      <c r="AZ59" s="7" t="str">
        <f t="shared" si="127"/>
        <v>EYDAP</v>
      </c>
    </row>
    <row r="60" spans="4:52">
      <c r="O60" s="40" t="str">
        <f t="shared" si="129"/>
        <v>FRIGOGLASS</v>
      </c>
      <c r="P60" s="48"/>
      <c r="Q60" s="49"/>
      <c r="R60" s="49"/>
      <c r="S60" s="48"/>
      <c r="T60" s="48"/>
      <c r="U60" s="48"/>
      <c r="V60" s="48"/>
      <c r="W60" s="48"/>
      <c r="X60" s="50">
        <f t="shared" ref="X60:X63" si="140">X29/Q29</f>
        <v>0.1622851143869472</v>
      </c>
      <c r="Y60" s="50">
        <f t="shared" ref="Y60:Y63" si="141">Y29/R29</f>
        <v>0.14697141622088938</v>
      </c>
      <c r="Z60" s="50">
        <f t="shared" ref="Z60:Z63" si="142">Z29/S29</f>
        <v>0.11664516129032258</v>
      </c>
      <c r="AA60" s="50">
        <f t="shared" ref="AA60:AA63" si="143">AA29/T29</f>
        <v>0.12040191387559808</v>
      </c>
      <c r="AB60" s="50">
        <f t="shared" ref="AB60:AC63" si="144">AB29/U29</f>
        <v>9.527723335651514E-2</v>
      </c>
      <c r="AC60" s="50">
        <f t="shared" si="144"/>
        <v>0.12927467207995003</v>
      </c>
      <c r="AD60" s="48"/>
      <c r="AE60" s="50">
        <f t="shared" ref="AE60:AE63" si="145">AE29/Q29</f>
        <v>4.514238222299987E-2</v>
      </c>
      <c r="AF60" s="50">
        <f t="shared" ref="AF60:AF63" si="146">AF29/R29</f>
        <v>3.613047315430197E-2</v>
      </c>
      <c r="AG60" s="50">
        <f t="shared" ref="AG60:AG63" si="147">AG29/S29</f>
        <v>-2.575483870967742E-2</v>
      </c>
      <c r="AH60" s="50">
        <f t="shared" ref="AH60:AH63" si="148">AH29/T29</f>
        <v>-4.0191387559808611E-2</v>
      </c>
      <c r="AI60" s="50">
        <f t="shared" ref="AI60:AJ63" si="149">AI29/U29</f>
        <v>-7.00512107226402E-2</v>
      </c>
      <c r="AJ60" s="50">
        <f t="shared" si="149"/>
        <v>1.1680199875078075E-2</v>
      </c>
      <c r="AZ60" s="7" t="str">
        <f t="shared" si="127"/>
        <v>FRIGOGLASS</v>
      </c>
    </row>
    <row r="61" spans="4:52">
      <c r="O61" s="40" t="str">
        <f t="shared" si="129"/>
        <v>MYTILINEOS</v>
      </c>
      <c r="P61" s="48"/>
      <c r="Q61" s="49"/>
      <c r="R61" s="49"/>
      <c r="S61" s="48"/>
      <c r="T61" s="48"/>
      <c r="U61" s="48"/>
      <c r="V61" s="48"/>
      <c r="W61" s="48"/>
      <c r="X61" s="50">
        <f t="shared" si="140"/>
        <v>0.15533253445176753</v>
      </c>
      <c r="Y61" s="50">
        <f t="shared" si="141"/>
        <v>0.12221514958625079</v>
      </c>
      <c r="Z61" s="50">
        <f t="shared" si="142"/>
        <v>0.1129917469050894</v>
      </c>
      <c r="AA61" s="50">
        <f t="shared" si="143"/>
        <v>0.1460137567268969</v>
      </c>
      <c r="AB61" s="50">
        <f t="shared" si="144"/>
        <v>0.19051202529721184</v>
      </c>
      <c r="AC61" s="50">
        <f t="shared" si="144"/>
        <v>0.17527796984653043</v>
      </c>
      <c r="AD61" s="48"/>
      <c r="AE61" s="50">
        <f t="shared" si="145"/>
        <v>5.5462352706211304E-2</v>
      </c>
      <c r="AF61" s="50">
        <f t="shared" si="146"/>
        <v>2.8408656906429026E-2</v>
      </c>
      <c r="AG61" s="50">
        <f t="shared" si="147"/>
        <v>1.3858321870701512E-2</v>
      </c>
      <c r="AH61" s="50">
        <f t="shared" si="148"/>
        <v>1.6041198902312981E-2</v>
      </c>
      <c r="AI61" s="50">
        <f t="shared" si="149"/>
        <v>4.7303049651859282E-2</v>
      </c>
      <c r="AJ61" s="50">
        <f t="shared" si="149"/>
        <v>5.1842667874712894E-2</v>
      </c>
      <c r="AZ61" s="7" t="str">
        <f t="shared" si="127"/>
        <v>MYTILINEOS</v>
      </c>
    </row>
    <row r="62" spans="4:52">
      <c r="O62" s="40" t="str">
        <f t="shared" si="129"/>
        <v>METKA</v>
      </c>
      <c r="P62" s="48"/>
      <c r="Q62" s="49"/>
      <c r="R62" s="49"/>
      <c r="S62" s="48"/>
      <c r="T62" s="48"/>
      <c r="U62" s="48"/>
      <c r="V62" s="48"/>
      <c r="W62" s="48"/>
      <c r="X62" s="50">
        <f t="shared" si="140"/>
        <v>0.21785888870783768</v>
      </c>
      <c r="Y62" s="50">
        <f t="shared" si="141"/>
        <v>0.19816714103444891</v>
      </c>
      <c r="Z62" s="50">
        <f t="shared" si="142"/>
        <v>0.16935159817351597</v>
      </c>
      <c r="AA62" s="50">
        <f t="shared" si="143"/>
        <v>0.16801319043693325</v>
      </c>
      <c r="AB62" s="50">
        <f t="shared" si="144"/>
        <v>0.17038350427219784</v>
      </c>
      <c r="AC62" s="50">
        <f t="shared" si="144"/>
        <v>0.13721847743396492</v>
      </c>
      <c r="AD62" s="48"/>
      <c r="AE62" s="50">
        <f t="shared" si="145"/>
        <v>0.12729346586279941</v>
      </c>
      <c r="AF62" s="50">
        <f t="shared" si="146"/>
        <v>0.14109578957699481</v>
      </c>
      <c r="AG62" s="50">
        <f t="shared" si="147"/>
        <v>0.12794520547945204</v>
      </c>
      <c r="AH62" s="50">
        <f t="shared" si="148"/>
        <v>0.15103050288540806</v>
      </c>
      <c r="AI62" s="50">
        <f t="shared" si="149"/>
        <v>0.12857863442520215</v>
      </c>
      <c r="AJ62" s="50">
        <f t="shared" si="149"/>
        <v>0.11416591476036303</v>
      </c>
      <c r="AZ62" s="7" t="str">
        <f t="shared" si="127"/>
        <v>METKA</v>
      </c>
    </row>
    <row r="63" spans="4:52">
      <c r="O63" s="40" t="str">
        <f t="shared" si="129"/>
        <v>EXAE</v>
      </c>
      <c r="P63" s="48"/>
      <c r="Q63" s="49"/>
      <c r="R63" s="49"/>
      <c r="S63" s="48"/>
      <c r="T63" s="48"/>
      <c r="U63" s="48"/>
      <c r="V63" s="48"/>
      <c r="W63" s="48"/>
      <c r="X63" s="50">
        <f t="shared" si="140"/>
        <v>0.60006487187804092</v>
      </c>
      <c r="Y63" s="50">
        <f t="shared" si="141"/>
        <v>0.51642178046672427</v>
      </c>
      <c r="Z63" s="50">
        <f t="shared" si="142"/>
        <v>0.35533621221468226</v>
      </c>
      <c r="AA63" s="50">
        <f t="shared" si="143"/>
        <v>0.7572912755038177</v>
      </c>
      <c r="AB63" s="50">
        <f t="shared" si="144"/>
        <v>0.60426257459505539</v>
      </c>
      <c r="AC63" s="50">
        <f t="shared" si="144"/>
        <v>0.65553047404063203</v>
      </c>
      <c r="AD63" s="48"/>
      <c r="AE63" s="50">
        <f t="shared" si="145"/>
        <v>0.35874148556600716</v>
      </c>
      <c r="AF63" s="50">
        <f t="shared" si="146"/>
        <v>0.43280034572169407</v>
      </c>
      <c r="AG63" s="50">
        <f t="shared" si="147"/>
        <v>0.364589759407773</v>
      </c>
      <c r="AH63" s="50">
        <f t="shared" si="148"/>
        <v>0.40868694454875454</v>
      </c>
      <c r="AI63" s="50">
        <f t="shared" si="149"/>
        <v>0.4714407502131287</v>
      </c>
      <c r="AJ63" s="50">
        <f t="shared" si="149"/>
        <v>0.52114371708051166</v>
      </c>
      <c r="AZ63" s="7" t="str">
        <f t="shared" si="127"/>
        <v>EXAE</v>
      </c>
    </row>
    <row r="64" spans="4:52">
      <c r="O64" s="49"/>
      <c r="P64" s="48"/>
      <c r="Q64" s="49"/>
      <c r="R64" s="49"/>
      <c r="S64" s="48"/>
      <c r="T64" s="48"/>
      <c r="U64" s="48"/>
      <c r="V64" s="48"/>
      <c r="W64" s="48"/>
      <c r="X64" s="49"/>
      <c r="Y64" s="49"/>
      <c r="Z64" s="48"/>
      <c r="AA64" s="48"/>
      <c r="AB64" s="48"/>
      <c r="AC64" s="48"/>
      <c r="AD64" s="48"/>
      <c r="AE64" s="49"/>
      <c r="AF64" s="49"/>
      <c r="AG64" s="48"/>
      <c r="AH64" s="48"/>
      <c r="AI64" s="48"/>
      <c r="AJ64" s="48"/>
    </row>
  </sheetData>
  <hyperlinks>
    <hyperlink ref="BC28" r:id="rId1"/>
    <hyperlink ref="BC29:BC32" r:id="rId2" display="gsavvakis@valueinvest.gr"/>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dimension ref="A1:A23"/>
  <sheetViews>
    <sheetView showGridLines="0" topLeftCell="A95" zoomScale="70" zoomScaleNormal="70" workbookViewId="0">
      <selection activeCell="H124" sqref="H124"/>
    </sheetView>
  </sheetViews>
  <sheetFormatPr defaultRowHeight="15"/>
  <cols>
    <col min="1" max="16384" width="9.140625" style="4"/>
  </cols>
  <sheetData>
    <row r="1" ht="14.25" customHeight="1"/>
    <row r="2" ht="14.25" customHeight="1"/>
    <row r="3" ht="14.25" customHeight="1"/>
    <row r="4" ht="14.25" customHeight="1"/>
    <row r="5" ht="14.25" customHeight="1"/>
    <row r="6" s="5" customFormat="1" ht="40.5" customHeight="1"/>
    <row r="7" ht="14.25" customHeight="1"/>
    <row r="20" ht="15" customHeight="1"/>
    <row r="22" ht="14.25" customHeight="1"/>
    <row r="23" ht="15" customHeight="1"/>
  </sheetData>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Greek Equities Estimates VRS</vt:lpstr>
      <vt:lpstr>Blank</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Nicholas Georgiadis</cp:lastModifiedBy>
  <cp:lastPrinted>2013-05-28T13:08:22Z</cp:lastPrinted>
  <dcterms:created xsi:type="dcterms:W3CDTF">2012-10-16T11:26:25Z</dcterms:created>
  <dcterms:modified xsi:type="dcterms:W3CDTF">2014-09-19T17:46:20Z</dcterms:modified>
</cp:coreProperties>
</file>